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9015" windowHeight="4665" tabRatio="733" firstSheet="1" activeTab="4"/>
  </bookViews>
  <sheets>
    <sheet name="Contents" sheetId="1" r:id="rId1"/>
    <sheet name="local" sheetId="2" r:id="rId2"/>
    <sheet name="dollars" sheetId="3" r:id="rId3"/>
    <sheet name="currency" sheetId="4" r:id="rId4"/>
    <sheet name="App.Chart-1" sheetId="5" r:id="rId5"/>
  </sheets>
  <definedNames>
    <definedName name="_xlnm.Print_Area" localSheetId="0">'Contents'!$A$1:$H$31</definedName>
    <definedName name="_xlnm.Print_Area" localSheetId="3">'currency'!$A$1:$N$126</definedName>
    <definedName name="_xlnm.Print_Area" localSheetId="2">'dollars'!$A$1:$M$277</definedName>
    <definedName name="_xlnm.Print_Area" localSheetId="1">'local'!$A$1:$M$270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Lydon</author>
    <author>Guinot</author>
  </authors>
  <commentLis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A3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11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B16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
</t>
        </r>
      </text>
    </comment>
    <comment ref="B17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</t>
        </r>
      </text>
    </comment>
    <comment ref="A22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USD
</t>
        </r>
      </text>
    </comment>
    <comment ref="D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Fax 18 May from Laily
(Jan to March 98)
Same for Imports</t>
        </r>
      </text>
    </comment>
    <comment ref="F8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NZZ</t>
        </r>
      </text>
    </comment>
    <comment ref="G18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June X+7.6% M+2.2%
NZZ 10 July</t>
        </r>
      </text>
    </comment>
    <comment ref="G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Jan-Jun 138.65bn (X) +41
Jan-Jun 116.53bn (M) +15</t>
        </r>
      </text>
    </comment>
    <comment ref="J185" authorId="1">
      <text>
        <r>
          <rPr>
            <b/>
            <sz val="8"/>
            <rFont val="Tahoma"/>
            <family val="0"/>
          </rPr>
          <t>Guinot:</t>
        </r>
        <r>
          <rPr>
            <sz val="8"/>
            <rFont val="Tahoma"/>
            <family val="0"/>
          </rPr>
          <t xml:space="preserve">
Take local data
Idem for imports</t>
        </r>
      </text>
    </comment>
  </commentList>
</comments>
</file>

<file path=xl/comments3.xml><?xml version="1.0" encoding="utf-8"?>
<comments xmlns="http://schemas.openxmlformats.org/spreadsheetml/2006/main">
  <authors>
    <author>Lydon</author>
  </authors>
  <commentList>
    <comment ref="D140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 (jan to March)</t>
        </r>
      </text>
    </comment>
    <comment ref="D149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
(jan-march 1998)
</t>
        </r>
      </text>
    </comment>
    <comment ref="A1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All FOB</t>
        </r>
      </text>
    </commen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1997 and 1998 =
???</t>
        </r>
      </text>
    </comment>
  </commentList>
</comments>
</file>

<file path=xl/sharedStrings.xml><?xml version="1.0" encoding="utf-8"?>
<sst xmlns="http://schemas.openxmlformats.org/spreadsheetml/2006/main" count="1702" uniqueCount="130">
  <si>
    <t xml:space="preserve">      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</si>
  <si>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</si>
  <si>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</si>
  <si>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</si>
  <si>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</si>
  <si>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</si>
  <si>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</si>
  <si>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</si>
  <si>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</si>
  <si>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</si>
  <si>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</si>
  <si>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</si>
  <si>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</si>
  <si>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</si>
  <si>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CHINA</t>
  </si>
  <si>
    <t xml:space="preserve"> %change</t>
  </si>
  <si>
    <t>HONG KONG</t>
  </si>
  <si>
    <t>INDONESIA</t>
  </si>
  <si>
    <t>JAPAN</t>
  </si>
  <si>
    <t>KOREA, REP. OF</t>
  </si>
  <si>
    <t>MALAYSIA</t>
  </si>
  <si>
    <t>PHILIPPINES</t>
  </si>
  <si>
    <t>SINGAPORE</t>
  </si>
  <si>
    <t>TAIPEI, CHINESE</t>
  </si>
  <si>
    <t>THAILAND</t>
  </si>
  <si>
    <t>ECU</t>
  </si>
  <si>
    <t>Source: IMF tapes, November 1997.</t>
  </si>
  <si>
    <t>CHINA, millions of Yuans</t>
  </si>
  <si>
    <t>Exports</t>
  </si>
  <si>
    <t>Imports</t>
  </si>
  <si>
    <t>HONG KONG, millions of HK$</t>
  </si>
  <si>
    <t>INDONESIA, millions of Rupiahs</t>
  </si>
  <si>
    <t>JAPAN, millions of Yens</t>
  </si>
  <si>
    <t>KOREA, REP. OF, millions of Wons</t>
  </si>
  <si>
    <t>MALAYSIA, millions of Ringgit</t>
  </si>
  <si>
    <t>PHILIPPINES, millions of Pesos</t>
  </si>
  <si>
    <t>SINGAPORE, millions of Singapore$</t>
  </si>
  <si>
    <t>TAIPEI, CHINESE, millions of NT$</t>
  </si>
  <si>
    <t>THAILAND, millions of Baht</t>
  </si>
  <si>
    <t>China</t>
  </si>
  <si>
    <t>Indonesia</t>
  </si>
  <si>
    <t>Japan</t>
  </si>
  <si>
    <t>Malaysia</t>
  </si>
  <si>
    <t>Philippines</t>
  </si>
  <si>
    <t>Singapore</t>
  </si>
  <si>
    <t>Thailand</t>
  </si>
  <si>
    <t>Balance</t>
  </si>
  <si>
    <t>Korea Rep.of</t>
  </si>
  <si>
    <t>EXPORT</t>
  </si>
  <si>
    <t>IMPORT</t>
  </si>
  <si>
    <t>BALANCE</t>
  </si>
  <si>
    <t>BALANCE (fob-cif)</t>
  </si>
  <si>
    <t>Year</t>
  </si>
  <si>
    <t>Hong-Kong</t>
  </si>
  <si>
    <t xml:space="preserve">Japan </t>
  </si>
  <si>
    <t>Taipei</t>
  </si>
  <si>
    <t>Countries with financial crisis</t>
  </si>
  <si>
    <t>Countries with CA surplus</t>
  </si>
  <si>
    <t>Deficit Economies</t>
  </si>
  <si>
    <t>Surplus Economies</t>
  </si>
  <si>
    <t>Export</t>
  </si>
  <si>
    <t>Export (% change)</t>
  </si>
  <si>
    <t>Imports (% change)</t>
  </si>
  <si>
    <t>Q1-96</t>
  </si>
  <si>
    <t>Q3-96</t>
  </si>
  <si>
    <t>Q4-96</t>
  </si>
  <si>
    <t>Q1-97</t>
  </si>
  <si>
    <t>Q2-97</t>
  </si>
  <si>
    <t>Q3-97</t>
  </si>
  <si>
    <t>Q4-97</t>
  </si>
  <si>
    <t>Q1-98</t>
  </si>
  <si>
    <t>Q2-96</t>
  </si>
  <si>
    <t>Korea, Rep. Of</t>
  </si>
  <si>
    <t xml:space="preserve"> (% change)</t>
  </si>
  <si>
    <t>Phillipines</t>
  </si>
  <si>
    <t>C1 - Trade of selected Asian countries by month, 1995-97</t>
  </si>
  <si>
    <t>(Millions of local currency)</t>
  </si>
  <si>
    <t>C2 - Monthly trade data of selected Asian countries, 1995-97</t>
  </si>
  <si>
    <t>(Million US dollars)</t>
  </si>
  <si>
    <t>C3 - Exchange rates of selected Asian countries by month, 1995-97</t>
  </si>
  <si>
    <t>http://www.stls.frb.org/fred/data/exchange.html</t>
  </si>
  <si>
    <t>(Local currency per US dollar)</t>
  </si>
  <si>
    <t>(Percentage change)</t>
  </si>
  <si>
    <t>(Volume indices, 1990 = 100)</t>
  </si>
  <si>
    <t>C - Monthly Merchandise Trade of Selected Asian Countries</t>
  </si>
  <si>
    <t xml:space="preserve">     Includes data for Charts</t>
  </si>
  <si>
    <t xml:space="preserve">     Added tables of trade balances for countries in surplus and countries in crisis</t>
  </si>
  <si>
    <t xml:space="preserve">     Added tables of trade balances for countries in crisis</t>
  </si>
  <si>
    <t>1990=100; data are monthly averages</t>
  </si>
  <si>
    <t>1997=100; data are monthly averages</t>
  </si>
  <si>
    <t>Total</t>
  </si>
  <si>
    <t>% change</t>
  </si>
  <si>
    <t>(1997=100, Local currency per US dollar)</t>
  </si>
  <si>
    <t>Bn$</t>
  </si>
  <si>
    <t>Q2-98</t>
  </si>
  <si>
    <t>Crisis 5</t>
  </si>
  <si>
    <t>Balance 5</t>
  </si>
  <si>
    <t>Source: IMF tapes, November 1997; Bank of Thailand, Web page.</t>
  </si>
  <si>
    <t>Percentage change 96/97</t>
  </si>
  <si>
    <t>Q3-98</t>
  </si>
  <si>
    <t>Mov avg</t>
  </si>
  <si>
    <t>C2 - Trade of selected Asian countries by month, 1995-98</t>
  </si>
  <si>
    <t>C1 - Monthly trade data of selected Asian countries, 1995-98</t>
  </si>
  <si>
    <t>C4 - Quaterly trade data of selected Asian countries, 1995-98</t>
  </si>
  <si>
    <t>D - Exchange rates and real effective exchange rates of selected Asian Countries, 1970-98</t>
  </si>
  <si>
    <t>D1 - Exchange rates of selected Asian countries by month, 1995-98</t>
  </si>
  <si>
    <t xml:space="preserve">D2 -  Real effective exchange rates of selected Asian countries, monthly indices 1996-98 </t>
  </si>
  <si>
    <t xml:space="preserve">D3 -  Real effective exchange rates of selected Asian countries, growth rate 1997-98 </t>
  </si>
  <si>
    <t xml:space="preserve">D4-  Real effective exchange rates of selected Asian countries, monthly indices 1997-98 </t>
  </si>
  <si>
    <t>D5 - Nominal exchange rates of selected Asian (5), monthly indices, 1997-98</t>
  </si>
  <si>
    <t>D6 - Nominal exchange rates of surplus Asian countries, monthly indices, 1997-98</t>
  </si>
  <si>
    <t>C6 - Trade of selected Asian countries by month, 1995-98</t>
  </si>
  <si>
    <t>C5 Trade of selected Asian countries 1995-98</t>
  </si>
  <si>
    <t>Q4-98</t>
  </si>
  <si>
    <t>year</t>
  </si>
  <si>
    <t>Japan Imports</t>
  </si>
  <si>
    <t>x</t>
  </si>
  <si>
    <t>m</t>
  </si>
  <si>
    <t>China+Chine Tai</t>
  </si>
  <si>
    <t>China+Chin Tai</t>
  </si>
  <si>
    <t>x %</t>
  </si>
  <si>
    <t>m %</t>
  </si>
  <si>
    <t>97Q1</t>
  </si>
  <si>
    <t>97Q2</t>
  </si>
  <si>
    <t>97Q3</t>
  </si>
  <si>
    <t>97Q4</t>
  </si>
  <si>
    <t>98Q1</t>
  </si>
  <si>
    <t>98Q2</t>
  </si>
  <si>
    <t>98Q3</t>
  </si>
  <si>
    <t>98Q4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</si>
</sst>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0.00000000"/>
    <numFmt numFmtId="182" formatCode="mmmmm\-yy"/>
    <numFmt numFmtId="183" formatCode="0.000_)"/>
    <numFmt numFmtId="184" formatCode="0.0000_)"/>
    <numFmt numFmtId="185" formatCode="0.00000_)"/>
    <numFmt numFmtId="186" formatCode="0.000000_)"/>
    <numFmt numFmtId="187" formatCode="0.0000000_)"/>
  </numFmts>
  <fonts count="36">
    <font>
      <sz val="12"/>
      <name val="CG Times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5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"/>
      <name val="Times New Roman"/>
      <family val="1"/>
    </font>
    <font>
      <i/>
      <sz val="12"/>
      <name val="CG Times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9.25"/>
      <name val="Arial"/>
      <family val="0"/>
    </font>
    <font>
      <sz val="6.25"/>
      <name val="Arial"/>
      <family val="2"/>
    </font>
    <font>
      <sz val="11"/>
      <name val="CG Times"/>
      <family val="0"/>
    </font>
    <font>
      <sz val="9"/>
      <name val="Arial"/>
      <family val="2"/>
    </font>
    <font>
      <sz val="6"/>
      <name val="Arial"/>
      <family val="2"/>
    </font>
    <font>
      <sz val="5.75"/>
      <name val="Arial"/>
      <family val="2"/>
    </font>
    <font>
      <sz val="10.5"/>
      <name val="Arial"/>
      <family val="0"/>
    </font>
    <font>
      <sz val="9.5"/>
      <name val="Arial"/>
      <family val="0"/>
    </font>
    <font>
      <vertAlign val="superscript"/>
      <sz val="9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174" fontId="3" fillId="0" borderId="0" xfId="0" applyNumberFormat="1" applyFont="1" applyFill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174" fontId="3" fillId="0" borderId="0" xfId="0" applyNumberFormat="1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174" fontId="4" fillId="0" borderId="0" xfId="0" applyNumberFormat="1" applyFont="1" applyFill="1" applyAlignment="1" applyProtection="1">
      <alignment horizontal="right"/>
      <protection/>
    </xf>
    <xf numFmtId="17" fontId="7" fillId="0" borderId="0" xfId="0" applyNumberFormat="1" applyFont="1" applyFill="1" applyAlignment="1" applyProtection="1">
      <alignment horizontal="right"/>
      <protection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7" fontId="7" fillId="2" borderId="4" xfId="0" applyNumberFormat="1" applyFont="1" applyFill="1" applyBorder="1" applyAlignment="1" applyProtection="1">
      <alignment horizontal="right"/>
      <protection/>
    </xf>
    <xf numFmtId="17" fontId="7" fillId="2" borderId="5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4" fontId="3" fillId="0" borderId="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4" fontId="9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2" fontId="7" fillId="0" borderId="0" xfId="0" applyNumberFormat="1" applyFont="1" applyFill="1" applyAlignment="1" applyProtection="1">
      <alignment horizontal="right"/>
      <protection/>
    </xf>
    <xf numFmtId="174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4" fontId="3" fillId="0" borderId="0" xfId="0" applyNumberFormat="1" applyFont="1" applyAlignment="1">
      <alignment/>
    </xf>
    <xf numFmtId="174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17" fontId="2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3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40" applyFont="1">
      <alignment/>
      <protection/>
    </xf>
    <xf numFmtId="0" fontId="2" fillId="0" borderId="0" xfId="40" applyFont="1">
      <alignment/>
      <protection/>
    </xf>
    <xf numFmtId="0" fontId="2" fillId="0" borderId="0" xfId="40" applyFont="1" applyFill="1" applyBorder="1">
      <alignment/>
      <protection/>
    </xf>
    <xf numFmtId="175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>
      <alignment/>
    </xf>
    <xf numFmtId="172" fontId="19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19" fillId="0" borderId="0" xfId="0" applyNumberFormat="1" applyFont="1" applyBorder="1" applyAlignment="1" applyProtection="1">
      <alignment horizontal="right"/>
      <protection/>
    </xf>
    <xf numFmtId="173" fontId="3" fillId="0" borderId="2" xfId="0" applyNumberFormat="1" applyFont="1" applyBorder="1" applyAlignment="1" applyProtection="1">
      <alignment horizontal="right"/>
      <protection/>
    </xf>
    <xf numFmtId="0" fontId="19" fillId="0" borderId="0" xfId="0" applyFont="1" applyAlignment="1">
      <alignment/>
    </xf>
    <xf numFmtId="1" fontId="9" fillId="0" borderId="0" xfId="39" applyNumberFormat="1" applyFont="1" applyFill="1" applyAlignment="1" applyProtection="1">
      <alignment horizontal="right" vertical="justify"/>
      <protection/>
    </xf>
    <xf numFmtId="174" fontId="19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right"/>
      <protection/>
    </xf>
    <xf numFmtId="172" fontId="9" fillId="0" borderId="0" xfId="0" applyNumberFormat="1" applyFont="1" applyFill="1" applyAlignment="1" applyProtection="1">
      <alignment horizontal="right"/>
      <protection/>
    </xf>
    <xf numFmtId="173" fontId="3" fillId="0" borderId="2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/>
    </xf>
    <xf numFmtId="175" fontId="3" fillId="0" borderId="2" xfId="0" applyNumberFormat="1" applyFont="1" applyFill="1" applyBorder="1" applyAlignment="1">
      <alignment/>
    </xf>
    <xf numFmtId="17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omma [0]_All Crisis Charts" xfId="17"/>
    <cellStyle name="Comma [0]_Asia5 REER" xfId="18"/>
    <cellStyle name="Comma [0]_Asialoc" xfId="19"/>
    <cellStyle name="Comma_All Crisis Charts" xfId="20"/>
    <cellStyle name="Comma_Asia5 REER" xfId="21"/>
    <cellStyle name="Comma_Asialoc" xfId="22"/>
    <cellStyle name="Currency" xfId="23"/>
    <cellStyle name="Currency [0]" xfId="24"/>
    <cellStyle name="Currency [0]_All Crisis Charts" xfId="25"/>
    <cellStyle name="Currency [0]_Asia5 REER" xfId="26"/>
    <cellStyle name="Currency [0]_Asialoc" xfId="27"/>
    <cellStyle name="Currency_All Crisis Charts" xfId="28"/>
    <cellStyle name="Currency_Asia5 REER" xfId="29"/>
    <cellStyle name="Currency_Asialoc" xfId="30"/>
    <cellStyle name="Followed Hyperlink" xfId="31"/>
    <cellStyle name="Hyperlink" xfId="32"/>
    <cellStyle name="Normal_All Crisis Charts" xfId="33"/>
    <cellStyle name="Normal_Asia Chart1" xfId="34"/>
    <cellStyle name="Normal_Asia5 REER" xfId="35"/>
    <cellStyle name="Normal_ASIALOC" xfId="36"/>
    <cellStyle name="Normal_Book16" xfId="37"/>
    <cellStyle name="Normal_Book2" xfId="38"/>
    <cellStyle name="Normal_Exports" xfId="39"/>
    <cellStyle name="Normal_JP Morgan REER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825"/>
          <c:w val="0.963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dollars!$CV$164</c:f>
              <c:strCache>
                <c:ptCount val="1"/>
                <c:pt idx="0">
                  <c:v>Crisis 5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dollars!$CW$163:$DD$163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dollars!$CW$164:$DD$164</c:f>
              <c:numCache>
                <c:ptCount val="8"/>
                <c:pt idx="0">
                  <c:v>1.416387065294919</c:v>
                </c:pt>
                <c:pt idx="1">
                  <c:v>0.9029320019851562</c:v>
                </c:pt>
                <c:pt idx="2">
                  <c:v>-2.3378918243296196</c:v>
                </c:pt>
                <c:pt idx="3">
                  <c:v>-12.178374333481797</c:v>
                </c:pt>
                <c:pt idx="4">
                  <c:v>-29.670523034336632</c:v>
                </c:pt>
                <c:pt idx="5">
                  <c:v>-36.130668750910786</c:v>
                </c:pt>
                <c:pt idx="6">
                  <c:v>-33.58862</c:v>
                </c:pt>
                <c:pt idx="7">
                  <c:v>-24.76</c:v>
                </c:pt>
              </c:numCache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2695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405"/>
          <c:w val="0.96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dollars!$CV$147</c:f>
              <c:strCache>
                <c:ptCount val="1"/>
                <c:pt idx="0">
                  <c:v>Crisis 5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dollars!$CW$146:$DD$146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dollars!$CW$147:$DD$147</c:f>
              <c:numCache>
                <c:ptCount val="8"/>
                <c:pt idx="0">
                  <c:v>1.5554417137914038</c:v>
                </c:pt>
                <c:pt idx="1">
                  <c:v>6.020599465975054</c:v>
                </c:pt>
                <c:pt idx="2">
                  <c:v>10.368010426292887</c:v>
                </c:pt>
                <c:pt idx="3">
                  <c:v>2.787638084379201</c:v>
                </c:pt>
                <c:pt idx="4">
                  <c:v>2.285628190828866</c:v>
                </c:pt>
                <c:pt idx="5">
                  <c:v>-5.886397164273091</c:v>
                </c:pt>
                <c:pt idx="6">
                  <c:v>-7.572</c:v>
                </c:pt>
                <c:pt idx="7">
                  <c:v>-3.938</c:v>
                </c:pt>
              </c:numCache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9838747"/>
        <c:crosses val="autoZero"/>
        <c:auto val="1"/>
        <c:lblOffset val="100"/>
        <c:noMultiLvlLbl val="0"/>
      </c:catAx>
      <c:valAx>
        <c:axId val="983874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109319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4375"/>
          <c:w val="0.949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dollars!$CW$166:$DD$166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dollars!$CW$167:$DD$167</c:f>
              <c:numCache>
                <c:ptCount val="8"/>
                <c:pt idx="0">
                  <c:v>-11.524752146404403</c:v>
                </c:pt>
                <c:pt idx="1">
                  <c:v>-7.799171523772365</c:v>
                </c:pt>
                <c:pt idx="2">
                  <c:v>-1.630210782930435</c:v>
                </c:pt>
                <c:pt idx="3">
                  <c:v>5.807974246600207</c:v>
                </c:pt>
                <c:pt idx="4">
                  <c:v>17.700381367287548</c:v>
                </c:pt>
                <c:pt idx="5">
                  <c:v>20.949505343262498</c:v>
                </c:pt>
                <c:pt idx="6">
                  <c:v>22.249630755365963</c:v>
                </c:pt>
                <c:pt idx="7">
                  <c:v>23.440423123617492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58741013"/>
        <c:crosses val="autoZero"/>
        <c:auto val="1"/>
        <c:lblOffset val="100"/>
        <c:noMultiLvlLbl val="0"/>
      </c:catAx>
      <c:valAx>
        <c:axId val="587410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1439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84075"/>
          <c:h val="0.34775"/>
        </c:manualLayout>
      </c:layout>
      <c:barChart>
        <c:barDir val="col"/>
        <c:grouping val="clustered"/>
        <c:varyColors val="0"/>
        <c:axId val="27504470"/>
        <c:axId val="46213639"/>
      </c:barChart>
      <c:catAx>
        <c:axId val="275044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213639"/>
        <c:crosses val="autoZero"/>
        <c:auto val="1"/>
        <c:lblOffset val="100"/>
        <c:noMultiLvlLbl val="0"/>
      </c:catAx>
      <c:val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0447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480314960629921" right="0.7480314960629921" top="0.4724409448818898" bottom="0.6692913385826772" header="0.5118110236220472" footer="0.5118110236220472"/>
  <pageSetup horizontalDpi="600" verticalDpi="600" orientation="portrait" paperSize="9"/>
  <headerFooter>
    <oddFooter>&amp;L&amp;9Q/Lidia/PR99/&amp;F
&amp;D</oddFooter>
  </headerFooter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0.0155</cdr:y>
    </cdr:from>
    <cdr:to>
      <cdr:x>0.34225</cdr:x>
      <cdr:y>0.14625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2009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Imports (cif)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0.0115</cdr:y>
    </cdr:from>
    <cdr:to>
      <cdr:x>0.34275</cdr:x>
      <cdr:y>0.14075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2009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Exports (fob)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0.21875</cdr:x>
      <cdr:y>0.12175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Trade Balance (fob-cif)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(Billion dollars)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0.35825</cdr:y>
    </cdr:from>
    <cdr:to>
      <cdr:x>0.979</cdr:x>
      <cdr:y>0.62725</cdr:y>
    </cdr:to>
    <cdr:graphicFrame>
      <cdr:nvGraphicFramePr>
        <cdr:cNvPr id="1" name="Chart 3"/>
        <cdr:cNvGraphicFramePr/>
      </cdr:nvGraphicFramePr>
      <cdr:xfrm>
        <a:off x="142875" y="3438525"/>
        <a:ext cx="5876925" cy="2590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0.0235</cdr:x>
      <cdr:y>0.067</cdr:y>
    </cdr:from>
    <cdr:to>
      <cdr:x>0.9785</cdr:x>
      <cdr:y>0.3385</cdr:y>
    </cdr:to>
    <cdr:graphicFrame>
      <cdr:nvGraphicFramePr>
        <cdr:cNvPr id="2" name="Chart 4"/>
        <cdr:cNvGraphicFramePr/>
      </cdr:nvGraphicFramePr>
      <cdr:xfrm>
        <a:off x="142875" y="638175"/>
        <a:ext cx="5876925" cy="2609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0.0125</cdr:x>
      <cdr:y>0.002</cdr:y>
    </cdr:from>
    <cdr:to>
      <cdr:x>0.93225</cdr:x>
      <cdr:y>0.064</cdr:y>
    </cdr:to>
    <cdr:sp>
      <cdr:nvSpPr>
        <cdr:cNvPr id="3" name="TextBox 6"/>
        <cdr:cNvSpPr txBox="1">
          <a:spLocks noChangeArrowheads="1"/>
        </cdr:cNvSpPr>
      </cdr:nvSpPr>
      <cdr:spPr>
        <a:xfrm>
          <a:off x="76200" y="19050"/>
          <a:ext cx="56578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Appendix Chart 1
Merchandise trade of Asian countries in financial crisis</a:t>
          </a:r>
          <a:r>
            <a:rPr lang="en-US" cap="none" sz="1100" b="1" i="0" u="none" baseline="3000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, 1997-98
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(Billion dollars and percentage)</a:t>
          </a:r>
        </a:p>
      </cdr:txBody>
    </cdr:sp>
  </cdr:relSizeAnchor>
  <cdr:relSizeAnchor xmlns:cdr="http://schemas.openxmlformats.org/drawingml/2006/chartDrawing">
    <cdr:from>
      <cdr:x>0.0235</cdr:x>
      <cdr:y>0.967</cdr:y>
    </cdr:from>
    <cdr:to>
      <cdr:x>0.77975</cdr:x>
      <cdr:y>1</cdr:y>
    </cdr:to>
    <cdr:sp>
      <cdr:nvSpPr>
        <cdr:cNvPr id="4" name="TextBox 7"/>
        <cdr:cNvSpPr txBox="1">
          <a:spLocks noChangeArrowheads="1"/>
        </cdr:cNvSpPr>
      </cdr:nvSpPr>
      <cdr:spPr>
        <a:xfrm>
          <a:off x="142875" y="9296400"/>
          <a:ext cx="4657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30000">
              <a:latin typeface="Arial"/>
              <a:ea typeface="Arial"/>
              <a:cs typeface="Arial"/>
            </a:rPr>
            <a:t>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 group comprises:  Indonesia, the Republic of Korea, Malaysia, Philippines and Thailand.</a:t>
          </a:r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0.9985</cdr:x>
      <cdr:y>0.99025</cdr:y>
    </cdr:to>
    <cdr:sp>
      <cdr:nvSpPr>
        <cdr:cNvPr id="5" name="Rectangle 9"/>
        <cdr:cNvSpPr>
          <a:spLocks/>
        </cdr:cNvSpPr>
      </cdr:nvSpPr>
      <cdr:spPr>
        <a:xfrm>
          <a:off x="0" y="19050"/>
          <a:ext cx="6143625" cy="950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0.6555</cdr:y>
    </cdr:from>
    <cdr:to>
      <cdr:x>0.979</cdr:x>
      <cdr:y>0.9435</cdr:y>
    </cdr:to>
    <cdr:graphicFrame>
      <cdr:nvGraphicFramePr>
        <cdr:cNvPr id="6" name="Chart 10"/>
        <cdr:cNvGraphicFramePr/>
      </cdr:nvGraphicFramePr>
      <cdr:xfrm>
        <a:off x="142875" y="6305550"/>
        <a:ext cx="5876925" cy="2771775"/>
      </cdr:xfrm>
      <a:graphic>
        <a:graphicData uri="http://schemas.openxmlformats.org/drawingml/2006/chart">
          <c:chart r:id="rId3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62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33"/>
  <sheetViews>
    <sheetView workbookViewId="0" topLeftCell="A1">
      <selection activeCell="H13" sqref="H13"/>
    </sheetView>
  </sheetViews>
  <sheetFormatPr defaultColWidth="9.00390625" defaultRowHeight="15"/>
  <cols>
    <col min="1" max="16384" width="9.00390625" style="13" customWidth="1"/>
  </cols>
  <sheetData>
    <row r="1" ht="12.75">
      <c r="A1" s="78" t="e">
        <f ca="1">CELL("filename")</f>
        <v>#N/A</v>
      </c>
    </row>
    <row r="3" ht="12.75">
      <c r="A3" s="77" t="s">
        <v>84</v>
      </c>
    </row>
    <row r="5" ht="12.75">
      <c r="B5" s="1" t="s">
        <v>102</v>
      </c>
    </row>
    <row r="6" ht="12.75">
      <c r="B6" s="3" t="s">
        <v>78</v>
      </c>
    </row>
    <row r="7" ht="12.75">
      <c r="B7" s="3" t="s">
        <v>85</v>
      </c>
    </row>
    <row r="8" ht="12.75">
      <c r="B8" s="13" t="s">
        <v>86</v>
      </c>
    </row>
    <row r="9" ht="12.75">
      <c r="B9" s="36" t="s">
        <v>101</v>
      </c>
    </row>
    <row r="10" ht="12.75">
      <c r="B10" s="13" t="s">
        <v>76</v>
      </c>
    </row>
    <row r="11" ht="12.75">
      <c r="B11" s="71" t="s">
        <v>103</v>
      </c>
    </row>
    <row r="12" ht="12.75">
      <c r="B12" s="16" t="s">
        <v>78</v>
      </c>
    </row>
    <row r="13" ht="12.75">
      <c r="B13" s="3" t="s">
        <v>85</v>
      </c>
    </row>
    <row r="14" ht="12.75">
      <c r="B14" s="13" t="s">
        <v>87</v>
      </c>
    </row>
    <row r="15" ht="12.75">
      <c r="B15" s="36" t="s">
        <v>112</v>
      </c>
    </row>
    <row r="16" ht="12.75">
      <c r="B16" s="37" t="s">
        <v>82</v>
      </c>
    </row>
    <row r="17" ht="12.75">
      <c r="B17" s="36" t="s">
        <v>111</v>
      </c>
    </row>
    <row r="18" ht="12.75">
      <c r="B18" s="37" t="s">
        <v>83</v>
      </c>
    </row>
    <row r="21" ht="12.75">
      <c r="A21" s="77" t="s">
        <v>104</v>
      </c>
    </row>
    <row r="23" ht="12.75">
      <c r="B23" s="36" t="s">
        <v>105</v>
      </c>
    </row>
    <row r="24" ht="12.75">
      <c r="B24" s="37" t="s">
        <v>81</v>
      </c>
    </row>
    <row r="25" ht="12.75">
      <c r="B25" s="80" t="s">
        <v>106</v>
      </c>
    </row>
    <row r="26" ht="12.75">
      <c r="B26" s="79" t="s">
        <v>88</v>
      </c>
    </row>
    <row r="27" ht="12.75">
      <c r="B27" s="81" t="s">
        <v>107</v>
      </c>
    </row>
    <row r="28" ht="12.75">
      <c r="B28" s="80" t="s">
        <v>108</v>
      </c>
    </row>
    <row r="29" ht="12.75">
      <c r="B29" s="79" t="s">
        <v>89</v>
      </c>
    </row>
    <row r="30" ht="12.75">
      <c r="B30" s="36" t="s">
        <v>109</v>
      </c>
    </row>
    <row r="31" ht="12.75">
      <c r="B31" s="37" t="s">
        <v>92</v>
      </c>
    </row>
    <row r="32" ht="12.75">
      <c r="B32" s="36" t="s">
        <v>110</v>
      </c>
    </row>
    <row r="33" ht="12.75">
      <c r="B33" s="37" t="s">
        <v>92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R267"/>
  <sheetViews>
    <sheetView defaultGridColor="0" zoomScale="87" zoomScaleNormal="87" colorId="22" workbookViewId="0" topLeftCell="A253">
      <selection activeCell="H275" sqref="H275"/>
    </sheetView>
  </sheetViews>
  <sheetFormatPr defaultColWidth="9.625" defaultRowHeight="15"/>
  <cols>
    <col min="1" max="1" width="13.00390625" style="13" customWidth="1"/>
    <col min="2" max="13" width="9.125" style="13" customWidth="1"/>
    <col min="14" max="15" width="9.125" style="13" hidden="1" customWidth="1"/>
    <col min="16" max="16384" width="9.125" style="13" customWidth="1"/>
  </cols>
  <sheetData>
    <row r="1" ht="12.75">
      <c r="A1" s="13" t="e">
        <f ca="1">CELL("filename")</f>
        <v>#N/A</v>
      </c>
    </row>
    <row r="2" ht="12.75"/>
    <row r="3" ht="12.75">
      <c r="A3" s="36" t="s">
        <v>75</v>
      </c>
    </row>
    <row r="4" ht="12.75">
      <c r="A4" s="13" t="s">
        <v>76</v>
      </c>
    </row>
    <row r="5" ht="12.75"/>
    <row r="6" ht="12.75"/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7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Q8" s="67">
        <f>N59+N116+N138+N160+N248</f>
        <v>200570025.4507</v>
      </c>
    </row>
    <row r="9" spans="1:18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Q9" s="67">
        <f>N60+N117+N139+N161+N249</f>
        <v>223290914.0792</v>
      </c>
      <c r="R9" s="83">
        <f>RATE(1,,-Q8,Q9)*100</f>
        <v>11.328157623475384</v>
      </c>
    </row>
    <row r="10" spans="1:18" ht="12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Q10" s="67">
        <f>N61+N118+N140+N162+N250</f>
        <v>290074358.62507594</v>
      </c>
      <c r="R10" s="83">
        <f>RATE(1,,-Q9,Q10)*100</f>
        <v>29.908715641778542</v>
      </c>
    </row>
    <row r="11" spans="1:1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Q11" s="67">
        <f>N62+N119+N141+N163+N251</f>
        <v>170781649.205</v>
      </c>
      <c r="R11" s="48">
        <f>RATE(1,,-Q12,Q11)*100</f>
        <v>203.26317503185822</v>
      </c>
    </row>
    <row r="12" spans="1:17" ht="12.75">
      <c r="A12" s="36" t="s">
        <v>27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Q12" s="67">
        <f>N63+N120+N142+N164+N252</f>
        <v>56314667.6767</v>
      </c>
    </row>
    <row r="13" spans="1:13" ht="12.75">
      <c r="A13" s="36"/>
      <c r="B13" s="37"/>
      <c r="C13" s="37"/>
      <c r="D13" s="43"/>
      <c r="E13" s="37"/>
      <c r="F13" s="37"/>
      <c r="G13" s="37"/>
      <c r="H13" s="37"/>
      <c r="I13" s="37"/>
      <c r="J13" s="43"/>
      <c r="K13" s="37"/>
      <c r="L13" s="37"/>
      <c r="M13" s="37"/>
    </row>
    <row r="14" ht="12.75">
      <c r="A14" s="36" t="s">
        <v>28</v>
      </c>
    </row>
    <row r="15" spans="1:17" ht="12.75">
      <c r="A15" s="43">
        <v>95</v>
      </c>
      <c r="B15" s="51">
        <f>dollars!B15*currency!B13</f>
        <v>77479.93900000001</v>
      </c>
      <c r="C15" s="51">
        <f>dollars!C15*currency!C13</f>
        <v>74944.975</v>
      </c>
      <c r="D15" s="51">
        <f>dollars!D15*currency!D13</f>
        <v>108552.64000000001</v>
      </c>
      <c r="E15" s="51">
        <f>dollars!E15*currency!E13</f>
        <v>100988.202</v>
      </c>
      <c r="F15" s="51">
        <f>dollars!F15*currency!F13</f>
        <v>106611.806</v>
      </c>
      <c r="G15" s="51">
        <f>dollars!G15*currency!G13</f>
        <v>116521.137</v>
      </c>
      <c r="H15" s="51">
        <f>dollars!H15*currency!H13</f>
        <v>101836.668</v>
      </c>
      <c r="I15" s="51">
        <f>dollars!I15*currency!I13</f>
        <v>104003.64</v>
      </c>
      <c r="J15" s="51">
        <f>dollars!J15*currency!J13</f>
        <v>103401.05799999999</v>
      </c>
      <c r="K15" s="51">
        <f>dollars!K15*currency!K13</f>
        <v>102640.36</v>
      </c>
      <c r="L15" s="51">
        <f>dollars!L15*currency!L13</f>
        <v>101244.027</v>
      </c>
      <c r="M15" s="51">
        <f>dollars!M15*currency!M13</f>
        <v>143401.10400000002</v>
      </c>
      <c r="N15" s="51">
        <f>SUM(B15:M15)</f>
        <v>1241625.556</v>
      </c>
      <c r="O15" s="67"/>
      <c r="Q15" s="67">
        <f>N68+N125+N147+N169+N257</f>
        <v>198177356.6545</v>
      </c>
    </row>
    <row r="16" spans="1:18" ht="12.75">
      <c r="A16" s="43">
        <v>96</v>
      </c>
      <c r="B16" s="51">
        <f>dollars!B16*currency!B14</f>
        <v>76326.82500000001</v>
      </c>
      <c r="C16" s="51">
        <f>dollars!C16*currency!C14</f>
        <v>71940.702</v>
      </c>
      <c r="D16" s="51">
        <f>dollars!D16*currency!D14</f>
        <v>86679.903</v>
      </c>
      <c r="E16" s="51">
        <f>dollars!E16*currency!E14</f>
        <v>94823.442</v>
      </c>
      <c r="F16" s="51">
        <f>dollars!F16*currency!F14</f>
        <v>101238.99500000001</v>
      </c>
      <c r="G16" s="51">
        <f>dollars!G16*currency!G14</f>
        <v>102077.65199999999</v>
      </c>
      <c r="H16" s="51">
        <f>dollars!H16*currency!H14</f>
        <v>103334.61600000001</v>
      </c>
      <c r="I16" s="51">
        <f>dollars!I16*currency!I14</f>
        <v>117425.272</v>
      </c>
      <c r="J16" s="51">
        <f>dollars!J16*currency!J14</f>
        <v>111431.376</v>
      </c>
      <c r="K16" s="51">
        <f>dollars!K16*currency!K14</f>
        <v>126317.70000000001</v>
      </c>
      <c r="L16" s="51">
        <f>dollars!L16*currency!L14</f>
        <v>113040.67899999999</v>
      </c>
      <c r="M16" s="51">
        <f>dollars!M16*currency!M14</f>
        <v>152087.474</v>
      </c>
      <c r="N16" s="51">
        <f>SUM(B16:M16)</f>
        <v>1256724.636</v>
      </c>
      <c r="O16" s="83">
        <f>RATE(1,,-N15,N16)*100</f>
        <v>1.2160735518881325</v>
      </c>
      <c r="Q16" s="67">
        <f>N69+N126+N148+N170+N258</f>
        <v>224557415.24060002</v>
      </c>
      <c r="R16" s="83">
        <f>RATE(1,,-Q15,Q16)*100</f>
        <v>13.31133840486664</v>
      </c>
    </row>
    <row r="17" spans="1:18" ht="12.75">
      <c r="A17" s="43">
        <v>97</v>
      </c>
      <c r="B17" s="51">
        <f>dollars!B17*currency!B15</f>
        <v>96640.10399999999</v>
      </c>
      <c r="C17" s="51">
        <f>dollars!C17*currency!C15</f>
        <v>81346.037</v>
      </c>
      <c r="D17" s="51">
        <f>dollars!D17*currency!D15</f>
        <v>116774.49599999998</v>
      </c>
      <c r="E17" s="51">
        <f>dollars!E17*currency!E15</f>
        <v>122573.4</v>
      </c>
      <c r="F17" s="51">
        <f>dollars!F17*currency!F15</f>
        <v>125755.052</v>
      </c>
      <c r="G17" s="51">
        <f>dollars!G17*currency!G15</f>
        <v>127356.828</v>
      </c>
      <c r="H17" s="51">
        <f>dollars!H17*currency!H15</f>
        <v>129339.6</v>
      </c>
      <c r="I17" s="51">
        <f>dollars!I17*currency!I15</f>
        <v>132814.647</v>
      </c>
      <c r="J17" s="51">
        <f>dollars!J17*currency!J15</f>
        <v>137497.904</v>
      </c>
      <c r="K17" s="51">
        <f>dollars!K17*currency!K15</f>
        <v>147538.04</v>
      </c>
      <c r="L17" s="52">
        <f>dollars!L17*currency!L15</f>
        <v>138673.62600000002</v>
      </c>
      <c r="M17" s="52">
        <f>dollars!M17*currency!M15</f>
        <v>158868.96480000002</v>
      </c>
      <c r="N17" s="51">
        <f>SUM(B17:M17)</f>
        <v>1515178.6988</v>
      </c>
      <c r="O17" s="83">
        <f>RATE(1,,-N16,N17)*100</f>
        <v>20.5656876133683</v>
      </c>
      <c r="Q17" s="67">
        <f>N70+N127+N149+N171+N259</f>
        <v>259960044.3283</v>
      </c>
      <c r="R17" s="83">
        <f>RATE(1,,-Q16,Q17)*100</f>
        <v>15.76551326517903</v>
      </c>
    </row>
    <row r="18" spans="1:18" ht="12.75">
      <c r="A18" s="43">
        <v>98</v>
      </c>
      <c r="B18" s="52">
        <f>dollars!B18*currency!B16</f>
        <v>104945.8716</v>
      </c>
      <c r="C18" s="52">
        <f>dollars!C18*currency!C16</f>
        <v>100657.2978</v>
      </c>
      <c r="D18" s="52">
        <f>dollars!D18*currency!D16</f>
        <v>126158.44959999999</v>
      </c>
      <c r="E18" s="52">
        <f>dollars!E18*currency!E16</f>
        <v>132069.7984</v>
      </c>
      <c r="F18" s="52">
        <f>dollars!F18*currency!F16</f>
        <v>123580.633</v>
      </c>
      <c r="G18" s="52">
        <v>131254.49198200007</v>
      </c>
      <c r="H18" s="52">
        <f>dollars!H18*currency!H16</f>
        <v>133776.7286</v>
      </c>
      <c r="I18" s="52">
        <f>dollars!I18*currency!I16</f>
        <v>128810.4043</v>
      </c>
      <c r="J18" s="52">
        <f>dollars!J18*currency!J16</f>
        <v>128125.804</v>
      </c>
      <c r="K18" s="52">
        <f>dollars!K18*currency!K16</f>
        <v>121931.99399999999</v>
      </c>
      <c r="L18" s="52">
        <f>dollars!L18*currency!L16</f>
        <v>125226.86096</v>
      </c>
      <c r="M18" s="52">
        <f>dollars!M18*currency!M16</f>
        <v>167147.3568</v>
      </c>
      <c r="N18" s="51">
        <f>SUM(B18:D18)</f>
        <v>331761.619</v>
      </c>
      <c r="O18" s="48">
        <f>RATE(1,,-N19,N18)*100</f>
        <v>12.552891178614189</v>
      </c>
      <c r="Q18" s="67">
        <f>N71+N128+N150+N172+N260</f>
        <v>106914513.41200002</v>
      </c>
      <c r="R18" s="48">
        <f>RATE(1,,-Q19,Q18)*100</f>
        <v>82.18952952440074</v>
      </c>
    </row>
    <row r="19" spans="1:17" ht="12.75">
      <c r="A19" s="47" t="s">
        <v>15</v>
      </c>
      <c r="B19" s="43"/>
      <c r="C19" s="43"/>
      <c r="D19" s="43"/>
      <c r="E19" s="73"/>
      <c r="F19" s="43"/>
      <c r="G19" s="43"/>
      <c r="H19" s="43"/>
      <c r="I19" s="51"/>
      <c r="J19" s="43"/>
      <c r="K19" s="54"/>
      <c r="L19" s="54"/>
      <c r="M19" s="37"/>
      <c r="N19" s="54">
        <f>SUM(B17:D17)</f>
        <v>294760.637</v>
      </c>
      <c r="O19" s="51"/>
      <c r="Q19" s="67">
        <f>N72+N129+N151+N173+N261</f>
        <v>58683127.2308</v>
      </c>
    </row>
    <row r="20" spans="1:13" ht="12.75">
      <c r="A20" s="43">
        <v>96</v>
      </c>
      <c r="B20" s="48">
        <f aca="true" t="shared" si="0" ref="B20:M20">RATE(1,,-B15,B16)*100</f>
        <v>-1.488274274454442</v>
      </c>
      <c r="C20" s="48">
        <f t="shared" si="0"/>
        <v>-4.008638337660393</v>
      </c>
      <c r="D20" s="48">
        <f t="shared" si="0"/>
        <v>-20.14942888537765</v>
      </c>
      <c r="E20" s="48">
        <f t="shared" si="0"/>
        <v>-6.1044358429116325</v>
      </c>
      <c r="F20" s="48">
        <f t="shared" si="0"/>
        <v>-5.0396022744422835</v>
      </c>
      <c r="G20" s="48">
        <f t="shared" si="0"/>
        <v>-12.395592226327166</v>
      </c>
      <c r="H20" s="48">
        <f t="shared" si="0"/>
        <v>1.4709318651313283</v>
      </c>
      <c r="I20" s="48">
        <f t="shared" si="0"/>
        <v>12.904963710885491</v>
      </c>
      <c r="J20" s="48">
        <f t="shared" si="0"/>
        <v>7.766185525877321</v>
      </c>
      <c r="K20" s="48">
        <f t="shared" si="0"/>
        <v>23.06825502170883</v>
      </c>
      <c r="L20" s="48">
        <f t="shared" si="0"/>
        <v>11.651701685078155</v>
      </c>
      <c r="M20" s="48">
        <f t="shared" si="0"/>
        <v>6.057394090912963</v>
      </c>
    </row>
    <row r="21" spans="1:13" ht="12.75">
      <c r="A21" s="43">
        <v>97</v>
      </c>
      <c r="B21" s="48">
        <f aca="true" t="shared" si="1" ref="B21:M22">RATE(1,,-B16,B17)*100</f>
        <v>26.613551657624917</v>
      </c>
      <c r="C21" s="48">
        <f t="shared" si="1"/>
        <v>13.073732586040085</v>
      </c>
      <c r="D21" s="48">
        <f t="shared" si="1"/>
        <v>34.71922782377822</v>
      </c>
      <c r="E21" s="48">
        <f t="shared" si="1"/>
        <v>29.264871022083334</v>
      </c>
      <c r="F21" s="48">
        <f t="shared" si="1"/>
        <v>24.216021701914347</v>
      </c>
      <c r="G21" s="48">
        <f t="shared" si="1"/>
        <v>24.764652697928444</v>
      </c>
      <c r="H21" s="48">
        <f t="shared" si="1"/>
        <v>25.165801167732592</v>
      </c>
      <c r="I21" s="48">
        <f t="shared" si="1"/>
        <v>13.105675412018645</v>
      </c>
      <c r="J21" s="48">
        <f t="shared" si="1"/>
        <v>23.3924491787663</v>
      </c>
      <c r="K21" s="48">
        <f t="shared" si="1"/>
        <v>16.79918174570942</v>
      </c>
      <c r="L21" s="48">
        <f t="shared" si="1"/>
        <v>22.675860784594214</v>
      </c>
      <c r="M21" s="48">
        <f t="shared" si="1"/>
        <v>4.458941043363007</v>
      </c>
    </row>
    <row r="22" spans="1:13" ht="12.75">
      <c r="A22" s="43">
        <v>98</v>
      </c>
      <c r="B22" s="48">
        <f t="shared" si="1"/>
        <v>8.594535038993758</v>
      </c>
      <c r="C22" s="48">
        <f t="shared" si="1"/>
        <v>23.7396454851267</v>
      </c>
      <c r="D22" s="48">
        <f t="shared" si="1"/>
        <v>8.035961551056502</v>
      </c>
      <c r="E22" s="48">
        <f t="shared" si="1"/>
        <v>7.747519771826501</v>
      </c>
      <c r="F22" s="48">
        <f t="shared" si="1"/>
        <v>-1.729090772432741</v>
      </c>
      <c r="G22" s="48">
        <f t="shared" si="1"/>
        <v>3.0604279670031365</v>
      </c>
      <c r="H22" s="48">
        <f t="shared" si="1"/>
        <v>3.430603310973596</v>
      </c>
      <c r="I22" s="48">
        <f t="shared" si="1"/>
        <v>-3.0149104714331685</v>
      </c>
      <c r="J22" s="48">
        <f t="shared" si="1"/>
        <v>-6.816176630590674</v>
      </c>
      <c r="K22" s="48">
        <f t="shared" si="1"/>
        <v>-17.355555218166117</v>
      </c>
      <c r="L22" s="48">
        <f t="shared" si="1"/>
        <v>-9.696699673808213</v>
      </c>
      <c r="M22" s="48">
        <f t="shared" si="1"/>
        <v>5.210830202375682</v>
      </c>
    </row>
    <row r="23" spans="1:13" ht="12.75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5" ht="12.75">
      <c r="A24" s="43">
        <v>95</v>
      </c>
      <c r="B24" s="51">
        <f>dollars!B24*currency!B13</f>
        <v>54866.50000000001</v>
      </c>
      <c r="C24" s="51">
        <f>dollars!C24*currency!C13</f>
        <v>60082.505000000005</v>
      </c>
      <c r="D24" s="51">
        <f>dollars!D24*currency!D13</f>
        <v>86311.14800000002</v>
      </c>
      <c r="E24" s="51">
        <f>dollars!E24*currency!E13</f>
        <v>86561.316</v>
      </c>
      <c r="F24" s="51">
        <f>dollars!F24*currency!F13</f>
        <v>95598.77399999999</v>
      </c>
      <c r="G24" s="51">
        <f>dollars!G24*currency!G13</f>
        <v>90937.455</v>
      </c>
      <c r="H24" s="51">
        <f>dollars!H24*currency!H13</f>
        <v>92356.926</v>
      </c>
      <c r="I24" s="51">
        <f>dollars!I24*currency!I13</f>
        <v>96195.06</v>
      </c>
      <c r="J24" s="51">
        <f>dollars!J24*currency!J13</f>
        <v>93926.856</v>
      </c>
      <c r="K24" s="51">
        <f>dollars!K24*currency!K13</f>
        <v>91223.86499999999</v>
      </c>
      <c r="L24" s="51">
        <f>dollars!L24*currency!L13</f>
        <v>100138.398</v>
      </c>
      <c r="M24" s="51">
        <f>dollars!M24*currency!M13</f>
        <v>153629.784</v>
      </c>
      <c r="N24" s="51">
        <f>SUM(B24:M24)</f>
        <v>1101828.5870000003</v>
      </c>
      <c r="O24" s="67"/>
    </row>
    <row r="25" spans="1:15" ht="12.75">
      <c r="A25" s="43">
        <v>96</v>
      </c>
      <c r="B25" s="51">
        <f>dollars!B25*currency!B14</f>
        <v>84288.10800000001</v>
      </c>
      <c r="C25" s="51">
        <f>dollars!C25*currency!C14</f>
        <v>67642.88100000001</v>
      </c>
      <c r="D25" s="51">
        <f>dollars!D25*currency!D14</f>
        <v>92743.41500000001</v>
      </c>
      <c r="E25" s="51">
        <f>dollars!E25*currency!E14</f>
        <v>91024.506</v>
      </c>
      <c r="F25" s="51">
        <f>dollars!F25*currency!F14</f>
        <v>100022.96100000001</v>
      </c>
      <c r="G25" s="51">
        <f>dollars!G25*currency!G14</f>
        <v>90776.37599999999</v>
      </c>
      <c r="H25" s="51">
        <f>dollars!H25*currency!H14</f>
        <v>94004.06400000001</v>
      </c>
      <c r="I25" s="51">
        <f>dollars!I25*currency!I14</f>
        <v>92542.812</v>
      </c>
      <c r="J25" s="51">
        <f>dollars!J25*currency!J14</f>
        <v>85481.376</v>
      </c>
      <c r="K25" s="51">
        <f>dollars!K25*currency!K14</f>
        <v>93864.70000000001</v>
      </c>
      <c r="L25" s="51">
        <f>dollars!L25*currency!L14</f>
        <v>96450.97799999999</v>
      </c>
      <c r="M25" s="51">
        <f>dollars!M25*currency!M14</f>
        <v>166212.372</v>
      </c>
      <c r="N25" s="51">
        <f>SUM(B25:M25)</f>
        <v>1155054.549</v>
      </c>
      <c r="O25" s="83">
        <f>RATE(1,,-N24,N25)*100</f>
        <v>4.830693506048939</v>
      </c>
    </row>
    <row r="26" spans="1:15" ht="12.75">
      <c r="A26" s="43">
        <v>97</v>
      </c>
      <c r="B26" s="51">
        <f>dollars!B26*currency!B15</f>
        <v>82852.15199999999</v>
      </c>
      <c r="C26" s="51">
        <f>dollars!C26*currency!C15</f>
        <v>63972.202</v>
      </c>
      <c r="D26" s="51">
        <f>dollars!D26*currency!D15</f>
        <v>92168.56</v>
      </c>
      <c r="E26" s="51">
        <f>dollars!E26*currency!E15</f>
        <v>93081.12</v>
      </c>
      <c r="F26" s="51">
        <f>dollars!F26*currency!F15</f>
        <v>97376.40599999999</v>
      </c>
      <c r="G26" s="51">
        <f>dollars!G26*currency!G15</f>
        <v>93318.168</v>
      </c>
      <c r="H26" s="51">
        <f>dollars!H26*currency!H15</f>
        <v>106008.72600000001</v>
      </c>
      <c r="I26" s="51">
        <f>dollars!I26*currency!I15</f>
        <v>91734.363</v>
      </c>
      <c r="J26" s="51">
        <f>dollars!J26*currency!J15</f>
        <v>95068.464</v>
      </c>
      <c r="K26" s="51">
        <f>dollars!K26*currency!K15</f>
        <v>106325.14000000001</v>
      </c>
      <c r="L26" s="52">
        <f>dollars!L26*currency!L15</f>
        <v>100125.57100000001</v>
      </c>
      <c r="M26" s="52">
        <f>dollars!M26*currency!M15</f>
        <v>158082.4028</v>
      </c>
      <c r="N26" s="51">
        <f>SUM(B26:M26)</f>
        <v>1180113.2748</v>
      </c>
      <c r="O26" s="83">
        <f>RATE(1,,-N25,N26)*100</f>
        <v>2.1694841877117255</v>
      </c>
    </row>
    <row r="27" spans="1:15" ht="12.75">
      <c r="A27" s="43">
        <v>98</v>
      </c>
      <c r="B27" s="52">
        <f>dollars!B27*currency!B16</f>
        <v>71986.7745</v>
      </c>
      <c r="C27" s="52">
        <f>dollars!C27*currency!C16</f>
        <v>74453.9463</v>
      </c>
      <c r="D27" s="52">
        <f>dollars!D27*currency!D16</f>
        <v>97404.788</v>
      </c>
      <c r="E27" s="52">
        <f>dollars!E27*currency!E16</f>
        <v>96750.7312</v>
      </c>
      <c r="F27" s="52">
        <f>dollars!F27*currency!F16</f>
        <v>93478.189</v>
      </c>
      <c r="G27" s="52">
        <v>96673.69556000002</v>
      </c>
      <c r="H27" s="52">
        <f>dollars!H27*currency!H16</f>
        <v>99059.5272</v>
      </c>
      <c r="I27" s="52">
        <f>dollars!I27*currency!I16</f>
        <v>90077.0321</v>
      </c>
      <c r="J27" s="52">
        <f>dollars!J27*currency!J16</f>
        <v>95564.497</v>
      </c>
      <c r="K27" s="52">
        <f>dollars!K27*currency!K16</f>
        <v>96461.20339999998</v>
      </c>
      <c r="L27" s="52">
        <f>dollars!L27*currency!L16</f>
        <v>101817.186</v>
      </c>
      <c r="M27" s="52">
        <f>dollars!M27*currency!M16</f>
        <v>145475.8146</v>
      </c>
      <c r="N27" s="51">
        <f>SUM(B27:D27)</f>
        <v>243845.5088</v>
      </c>
      <c r="O27" s="48">
        <f>RATE(1,,-N28,N27)*100</f>
        <v>2.0304345927176755</v>
      </c>
    </row>
    <row r="28" spans="1:15" ht="12.75">
      <c r="A28" s="47" t="s">
        <v>15</v>
      </c>
      <c r="B28" s="43"/>
      <c r="C28" s="43"/>
      <c r="D28" s="43"/>
      <c r="E28" s="73"/>
      <c r="F28" s="43"/>
      <c r="G28" s="43"/>
      <c r="H28" s="43"/>
      <c r="I28" s="51"/>
      <c r="J28" s="43"/>
      <c r="K28" s="54"/>
      <c r="L28" s="54"/>
      <c r="M28" s="37"/>
      <c r="N28" s="54">
        <f>SUM(B26:D26)</f>
        <v>238992.914</v>
      </c>
      <c r="O28" s="51"/>
    </row>
    <row r="29" spans="1:13" ht="12.75">
      <c r="A29" s="37">
        <v>96</v>
      </c>
      <c r="B29" s="48">
        <f aca="true" t="shared" si="2" ref="B29:M29">RATE(1,,-B24,B25)*100</f>
        <v>53.62399278248111</v>
      </c>
      <c r="C29" s="48">
        <f t="shared" si="2"/>
        <v>12.583323548177642</v>
      </c>
      <c r="D29" s="48">
        <f t="shared" si="2"/>
        <v>7.452417386453952</v>
      </c>
      <c r="E29" s="48">
        <f t="shared" si="2"/>
        <v>5.156102294008544</v>
      </c>
      <c r="F29" s="48">
        <f t="shared" si="2"/>
        <v>4.627870018500461</v>
      </c>
      <c r="G29" s="48">
        <f t="shared" si="2"/>
        <v>-0.17713163404454207</v>
      </c>
      <c r="H29" s="48">
        <f t="shared" si="2"/>
        <v>1.7834482711128852</v>
      </c>
      <c r="I29" s="48">
        <f t="shared" si="2"/>
        <v>-3.79671055873347</v>
      </c>
      <c r="J29" s="48">
        <f t="shared" si="2"/>
        <v>-8.991549765063992</v>
      </c>
      <c r="K29" s="48">
        <f t="shared" si="2"/>
        <v>2.894894883044064</v>
      </c>
      <c r="L29" s="48">
        <f t="shared" si="2"/>
        <v>-3.6823237375936575</v>
      </c>
      <c r="M29" s="48">
        <f t="shared" si="2"/>
        <v>8.190200931350645</v>
      </c>
    </row>
    <row r="30" spans="1:13" ht="12.75">
      <c r="A30" s="37">
        <v>97</v>
      </c>
      <c r="B30" s="48">
        <f aca="true" t="shared" si="3" ref="B30:M31">RATE(1,,-B25,B26)*100</f>
        <v>-1.7036282271278538</v>
      </c>
      <c r="C30" s="48">
        <f t="shared" si="3"/>
        <v>-5.426556269831271</v>
      </c>
      <c r="D30" s="48">
        <f t="shared" si="3"/>
        <v>-0.619833763938936</v>
      </c>
      <c r="E30" s="48">
        <f t="shared" si="3"/>
        <v>2.259406933776711</v>
      </c>
      <c r="F30" s="48">
        <f t="shared" si="3"/>
        <v>-2.645947464002808</v>
      </c>
      <c r="G30" s="48">
        <f t="shared" si="3"/>
        <v>2.8000589051935973</v>
      </c>
      <c r="H30" s="48">
        <f t="shared" si="3"/>
        <v>12.770364906776788</v>
      </c>
      <c r="I30" s="48">
        <f t="shared" si="3"/>
        <v>-0.8735945910094032</v>
      </c>
      <c r="J30" s="48">
        <f t="shared" si="3"/>
        <v>11.21541141312466</v>
      </c>
      <c r="K30" s="48">
        <f t="shared" si="3"/>
        <v>13.274894608942448</v>
      </c>
      <c r="L30" s="48">
        <f t="shared" si="3"/>
        <v>3.8098037740996453</v>
      </c>
      <c r="M30" s="48">
        <f t="shared" si="3"/>
        <v>-4.891314107472098</v>
      </c>
    </row>
    <row r="31" spans="1:13" ht="12.75">
      <c r="A31" s="37">
        <v>98</v>
      </c>
      <c r="B31" s="48">
        <f t="shared" si="3"/>
        <v>-13.114176563573137</v>
      </c>
      <c r="C31" s="48">
        <f t="shared" si="3"/>
        <v>16.38484212252066</v>
      </c>
      <c r="D31" s="48">
        <f t="shared" si="3"/>
        <v>5.681143331305165</v>
      </c>
      <c r="E31" s="48">
        <f t="shared" si="3"/>
        <v>3.9423797221176566</v>
      </c>
      <c r="F31" s="48">
        <f t="shared" si="3"/>
        <v>-4.003245919755942</v>
      </c>
      <c r="G31" s="48">
        <f t="shared" si="3"/>
        <v>3.595792364890845</v>
      </c>
      <c r="H31" s="48">
        <f t="shared" si="3"/>
        <v>-6.555308286602765</v>
      </c>
      <c r="I31" s="48">
        <f t="shared" si="3"/>
        <v>-1.806663114889685</v>
      </c>
      <c r="J31" s="48">
        <f t="shared" si="3"/>
        <v>0.5217639784313829</v>
      </c>
      <c r="K31" s="48">
        <f t="shared" si="3"/>
        <v>-9.2771442388884</v>
      </c>
      <c r="L31" s="48">
        <f t="shared" si="3"/>
        <v>1.6894934861345043</v>
      </c>
      <c r="M31" s="48">
        <f t="shared" si="3"/>
        <v>-7.9746941953744095</v>
      </c>
    </row>
    <row r="32" spans="1:13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2.75"/>
    <row r="34" spans="1:13" ht="12.75">
      <c r="A34" s="36" t="s">
        <v>30</v>
      </c>
      <c r="B34" s="37"/>
      <c r="C34" s="37"/>
      <c r="D34" s="43"/>
      <c r="E34" s="37"/>
      <c r="F34" s="37"/>
      <c r="G34" s="37"/>
      <c r="H34" s="37"/>
      <c r="I34" s="37"/>
      <c r="J34" s="43"/>
      <c r="K34" s="37"/>
      <c r="L34" s="37"/>
      <c r="M34" s="37"/>
    </row>
    <row r="35" spans="1:13" ht="12.75">
      <c r="A35" s="36"/>
      <c r="B35" s="37"/>
      <c r="C35" s="37"/>
      <c r="D35" s="43"/>
      <c r="E35" s="37"/>
      <c r="F35" s="37"/>
      <c r="G35" s="37"/>
      <c r="H35" s="37"/>
      <c r="I35" s="37"/>
      <c r="J35" s="43"/>
      <c r="K35" s="37"/>
      <c r="L35" s="37"/>
      <c r="M35" s="37"/>
    </row>
    <row r="36" ht="12.75">
      <c r="A36" s="36" t="s">
        <v>28</v>
      </c>
    </row>
    <row r="37" spans="1:15" ht="12.75">
      <c r="A37" s="43">
        <v>95</v>
      </c>
      <c r="B37" s="51">
        <f>dollars!B37*currency!B23</f>
        <v>101320.09</v>
      </c>
      <c r="C37" s="51">
        <f>dollars!C37*currency!C23</f>
        <v>84778.146</v>
      </c>
      <c r="D37" s="51">
        <f>dollars!D37*currency!D23</f>
        <v>104552.104</v>
      </c>
      <c r="E37" s="51">
        <f>dollars!E37*currency!E23</f>
        <v>101423.676</v>
      </c>
      <c r="F37" s="51">
        <f>dollars!F37*currency!F23</f>
        <v>116651.535</v>
      </c>
      <c r="G37" s="51">
        <f>dollars!G37*currency!G23</f>
        <v>114493.47</v>
      </c>
      <c r="H37" s="51">
        <f>dollars!H37*currency!H23</f>
        <v>122268.138</v>
      </c>
      <c r="I37" s="51">
        <f>dollars!I37*currency!I23</f>
        <v>121146.816</v>
      </c>
      <c r="J37" s="51">
        <f>dollars!J37*currency!J23</f>
        <v>126623.742</v>
      </c>
      <c r="K37" s="51">
        <f>dollars!K37*currency!K23</f>
        <v>122923.33600000001</v>
      </c>
      <c r="L37" s="51">
        <f>dollars!L37*currency!L23</f>
        <v>112653.444</v>
      </c>
      <c r="M37" s="51">
        <f>dollars!M37*currency!M23</f>
        <v>115313.38</v>
      </c>
      <c r="N37" s="51">
        <f>SUM(B37:M37)</f>
        <v>1344147.8769999999</v>
      </c>
      <c r="O37" s="67"/>
    </row>
    <row r="38" spans="1:15" ht="12.75">
      <c r="A38" s="43">
        <v>96</v>
      </c>
      <c r="B38" s="51">
        <f>dollars!B38*currency!B24</f>
        <v>120186.286</v>
      </c>
      <c r="C38" s="51">
        <f>dollars!C38*currency!C24</f>
        <v>90418.008</v>
      </c>
      <c r="D38" s="51">
        <f>dollars!D38*currency!D24</f>
        <v>96680.928</v>
      </c>
      <c r="E38" s="51">
        <f>dollars!E38*currency!E24</f>
        <v>116079.606</v>
      </c>
      <c r="F38" s="51">
        <f>dollars!F38*currency!F24</f>
        <v>117904.37599999999</v>
      </c>
      <c r="G38" s="51">
        <f>dollars!G38*currency!G24</f>
        <v>108779.384</v>
      </c>
      <c r="H38" s="51">
        <f>dollars!H38*currency!H24</f>
        <v>131948.37600000002</v>
      </c>
      <c r="I38" s="51">
        <f>dollars!I38*currency!I24</f>
        <v>124865.43</v>
      </c>
      <c r="J38" s="51">
        <f>dollars!J38*currency!J24</f>
        <v>126094.298</v>
      </c>
      <c r="K38" s="51">
        <f>dollars!K38*currency!K24</f>
        <v>129907.01209999999</v>
      </c>
      <c r="L38" s="51">
        <f>dollars!L38*currency!L24</f>
        <v>118407.848</v>
      </c>
      <c r="M38" s="51">
        <f>dollars!M38*currency!M24</f>
        <v>116666.616</v>
      </c>
      <c r="N38" s="51">
        <f>SUM(B38:M38)</f>
        <v>1397938.1680999997</v>
      </c>
      <c r="O38" s="83">
        <f>RATE(1,,-N37,N38)*100</f>
        <v>4.001813492430178</v>
      </c>
    </row>
    <row r="39" spans="1:15" ht="12.75">
      <c r="A39" s="43">
        <v>97</v>
      </c>
      <c r="B39" s="51">
        <f>dollars!B39*currency!B25</f>
        <v>119374.075</v>
      </c>
      <c r="C39" s="51">
        <f>dollars!C39*currency!C25</f>
        <v>89059.512</v>
      </c>
      <c r="D39" s="51">
        <f>dollars!D39*currency!D25</f>
        <v>105523.758</v>
      </c>
      <c r="E39" s="51">
        <f>dollars!E39*currency!E25</f>
        <v>120985.02</v>
      </c>
      <c r="F39" s="51">
        <f>dollars!F39*currency!F25</f>
        <v>117004.473</v>
      </c>
      <c r="G39" s="51">
        <f>dollars!G39*currency!G25</f>
        <v>119040.882</v>
      </c>
      <c r="H39" s="51">
        <f>dollars!H39*currency!H25</f>
        <v>136635.136</v>
      </c>
      <c r="I39" s="51">
        <f>dollars!I39*currency!I25</f>
        <v>129493.932</v>
      </c>
      <c r="J39" s="51">
        <f>dollars!J39*currency!J25</f>
        <v>126861.312</v>
      </c>
      <c r="K39" s="51">
        <f>dollars!K39*currency!K25</f>
        <v>142958.27000000002</v>
      </c>
      <c r="L39" s="51">
        <f>dollars!L39*currency!L25</f>
        <v>124679.00201</v>
      </c>
      <c r="M39" s="51">
        <f>dollars!M39*currency!M25</f>
        <v>124422.848</v>
      </c>
      <c r="N39" s="51">
        <f>SUM(B39:M39)</f>
        <v>1456038.2200099998</v>
      </c>
      <c r="O39" s="83">
        <f>RATE(1,,-N38,N39)*100</f>
        <v>4.156124586609325</v>
      </c>
    </row>
    <row r="40" spans="1:15" ht="12.75">
      <c r="A40" s="43">
        <v>98</v>
      </c>
      <c r="B40" s="52">
        <f>dollars!B40*currency!B26</f>
        <v>114442.244</v>
      </c>
      <c r="C40" s="52">
        <f>dollars!C40*currency!C26</f>
        <v>87957.36</v>
      </c>
      <c r="D40" s="52">
        <f>dollars!D40*currency!D26</f>
        <v>108666.322198</v>
      </c>
      <c r="E40" s="52">
        <f>dollars!E40*currency!E26</f>
        <v>115982.60884</v>
      </c>
      <c r="F40" s="52">
        <v>113256</v>
      </c>
      <c r="G40" s="52">
        <v>116683</v>
      </c>
      <c r="H40" s="52">
        <v>119083</v>
      </c>
      <c r="I40" s="52">
        <v>119140</v>
      </c>
      <c r="J40" s="52">
        <v>114219</v>
      </c>
      <c r="K40" s="52">
        <v>117996</v>
      </c>
      <c r="L40" s="52">
        <v>113086</v>
      </c>
      <c r="M40" s="52">
        <v>107493</v>
      </c>
      <c r="N40" s="51">
        <f>SUM(B40:D40)</f>
        <v>311065.926198</v>
      </c>
      <c r="O40" s="48">
        <f>RATE(1,,-N41,N40)*100</f>
        <v>-0.9209591200995851</v>
      </c>
    </row>
    <row r="41" spans="1:15" ht="12.75">
      <c r="A41" s="47" t="s">
        <v>15</v>
      </c>
      <c r="B41" s="43"/>
      <c r="C41" s="43"/>
      <c r="D41" s="43"/>
      <c r="E41" s="73"/>
      <c r="F41" s="43"/>
      <c r="G41" s="43"/>
      <c r="H41" s="43"/>
      <c r="I41" s="43"/>
      <c r="J41" s="43"/>
      <c r="K41" s="37"/>
      <c r="L41" s="37"/>
      <c r="M41" s="37"/>
      <c r="N41" s="54">
        <f>SUM(B39:D39)</f>
        <v>313957.345</v>
      </c>
      <c r="O41" s="51"/>
    </row>
    <row r="42" spans="1:13" ht="12.75">
      <c r="A42" s="43">
        <v>96</v>
      </c>
      <c r="B42" s="48">
        <f aca="true" t="shared" si="4" ref="B42:M42">RATE(1,,-B37,B38)*100</f>
        <v>18.620390092428853</v>
      </c>
      <c r="C42" s="48">
        <f t="shared" si="4"/>
        <v>6.652495089949259</v>
      </c>
      <c r="D42" s="48">
        <f t="shared" si="4"/>
        <v>-7.528472119508944</v>
      </c>
      <c r="E42" s="48">
        <f t="shared" si="4"/>
        <v>14.450205886838491</v>
      </c>
      <c r="F42" s="48">
        <f t="shared" si="4"/>
        <v>1.074003012476436</v>
      </c>
      <c r="G42" s="48">
        <f t="shared" si="4"/>
        <v>-4.990752747733117</v>
      </c>
      <c r="H42" s="48">
        <f t="shared" si="4"/>
        <v>7.917220429086777</v>
      </c>
      <c r="I42" s="48">
        <f t="shared" si="4"/>
        <v>3.0695103039274194</v>
      </c>
      <c r="J42" s="48">
        <f t="shared" si="4"/>
        <v>-0.4181237986159077</v>
      </c>
      <c r="K42" s="48">
        <f t="shared" si="4"/>
        <v>5.681326530220422</v>
      </c>
      <c r="L42" s="48">
        <f t="shared" si="4"/>
        <v>5.108058658197775</v>
      </c>
      <c r="M42" s="48">
        <f t="shared" si="4"/>
        <v>1.1735290388678052</v>
      </c>
    </row>
    <row r="43" spans="1:13" ht="12.75">
      <c r="A43" s="43">
        <v>97</v>
      </c>
      <c r="B43" s="48">
        <f aca="true" t="shared" si="5" ref="B43:M44">RATE(1,,-B38,B39)*100</f>
        <v>-0.6757934095742042</v>
      </c>
      <c r="C43" s="48">
        <f t="shared" si="5"/>
        <v>-1.5024617662446105</v>
      </c>
      <c r="D43" s="48">
        <f t="shared" si="5"/>
        <v>9.14640579370526</v>
      </c>
      <c r="E43" s="48">
        <f t="shared" si="5"/>
        <v>4.2259051086028</v>
      </c>
      <c r="F43" s="48">
        <f t="shared" si="5"/>
        <v>-0.7632481766410403</v>
      </c>
      <c r="G43" s="48">
        <f t="shared" si="5"/>
        <v>9.433311370838437</v>
      </c>
      <c r="H43" s="48">
        <f t="shared" si="5"/>
        <v>3.551964898757049</v>
      </c>
      <c r="I43" s="48">
        <f t="shared" si="5"/>
        <v>3.706792184193824</v>
      </c>
      <c r="J43" s="48">
        <f t="shared" si="5"/>
        <v>0.6082860305071216</v>
      </c>
      <c r="K43" s="48">
        <f t="shared" si="5"/>
        <v>10.046615412841152</v>
      </c>
      <c r="L43" s="48">
        <f t="shared" si="5"/>
        <v>5.296231724437727</v>
      </c>
      <c r="M43" s="48">
        <f t="shared" si="5"/>
        <v>6.648201744361905</v>
      </c>
    </row>
    <row r="44" spans="1:13" ht="12.75">
      <c r="A44" s="43">
        <v>98</v>
      </c>
      <c r="B44" s="48">
        <f t="shared" si="5"/>
        <v>-4.1314087669370405</v>
      </c>
      <c r="C44" s="48">
        <f t="shared" si="5"/>
        <v>-1.237545519000823</v>
      </c>
      <c r="D44" s="48">
        <f t="shared" si="5"/>
        <v>2.978063194072369</v>
      </c>
      <c r="E44" s="48">
        <f t="shared" si="5"/>
        <v>-4.134735986322939</v>
      </c>
      <c r="F44" s="48">
        <f t="shared" si="5"/>
        <v>-3.20370059698487</v>
      </c>
      <c r="G44" s="48">
        <f t="shared" si="5"/>
        <v>-1.9807329720557554</v>
      </c>
      <c r="H44" s="48">
        <f t="shared" si="5"/>
        <v>-12.845990068030524</v>
      </c>
      <c r="I44" s="48">
        <f t="shared" si="5"/>
        <v>-7.995688940853234</v>
      </c>
      <c r="J44" s="48">
        <f t="shared" si="5"/>
        <v>-9.965458973024017</v>
      </c>
      <c r="K44" s="48">
        <f t="shared" si="5"/>
        <v>-17.461228371048428</v>
      </c>
      <c r="L44" s="48">
        <f t="shared" si="5"/>
        <v>-9.298279440085798</v>
      </c>
      <c r="M44" s="48">
        <f t="shared" si="5"/>
        <v>-13.606703489056923</v>
      </c>
    </row>
    <row r="45" spans="1:13" ht="12.75">
      <c r="A45" s="36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5" ht="12.75">
      <c r="A46" s="43">
        <v>95</v>
      </c>
      <c r="B46" s="51">
        <f>dollars!B46*currency!B23</f>
        <v>104944.75</v>
      </c>
      <c r="C46" s="51">
        <f>dollars!C46*currency!C23</f>
        <v>99706.707</v>
      </c>
      <c r="D46" s="51">
        <f>dollars!D46*currency!D23</f>
        <v>121616.628</v>
      </c>
      <c r="E46" s="51">
        <f>dollars!E46*currency!E23</f>
        <v>122754.048</v>
      </c>
      <c r="F46" s="51">
        <f>dollars!F46*currency!F23</f>
        <v>133421.015</v>
      </c>
      <c r="G46" s="51">
        <f>dollars!G46*currency!G23</f>
        <v>128942.45000000001</v>
      </c>
      <c r="H46" s="51">
        <f>dollars!H46*currency!H23</f>
        <v>133836.448</v>
      </c>
      <c r="I46" s="51">
        <f>dollars!I46*currency!I23</f>
        <v>131203.674</v>
      </c>
      <c r="J46" s="51">
        <f>dollars!J46*currency!J23</f>
        <v>130948.725</v>
      </c>
      <c r="K46" s="51">
        <f>dollars!K46*currency!K23</f>
        <v>131258.432</v>
      </c>
      <c r="L46" s="51">
        <f>dollars!L46*currency!L23</f>
        <v>124950.504</v>
      </c>
      <c r="M46" s="51">
        <f>dollars!M46*currency!M23</f>
        <v>127689.38</v>
      </c>
      <c r="N46" s="51">
        <f>SUM(B46:M46)</f>
        <v>1491272.761</v>
      </c>
      <c r="O46" s="67"/>
    </row>
    <row r="47" spans="1:15" ht="12.75">
      <c r="A47" s="43">
        <v>96</v>
      </c>
      <c r="B47" s="51">
        <f>dollars!B47*currency!B24</f>
        <v>130277.851</v>
      </c>
      <c r="C47" s="51">
        <f>dollars!C47*currency!C24</f>
        <v>95977.316</v>
      </c>
      <c r="D47" s="51">
        <f>dollars!D47*currency!D24</f>
        <v>120804.768</v>
      </c>
      <c r="E47" s="51">
        <f>dollars!E47*currency!E24</f>
        <v>133040.268</v>
      </c>
      <c r="F47" s="51">
        <f>dollars!F47*currency!F24</f>
        <v>129926.12</v>
      </c>
      <c r="G47" s="51">
        <f>dollars!G47*currency!G24</f>
        <v>123800.783</v>
      </c>
      <c r="H47" s="51">
        <f>dollars!H47*currency!H24</f>
        <v>138564.366</v>
      </c>
      <c r="I47" s="51">
        <f>dollars!I47*currency!I24</f>
        <v>132073.518</v>
      </c>
      <c r="J47" s="51">
        <f>dollars!J47*currency!J24</f>
        <v>130687.7</v>
      </c>
      <c r="K47" s="51">
        <f>dollars!K47*currency!K24</f>
        <v>138103.0381</v>
      </c>
      <c r="L47" s="51">
        <f>dollars!L47*currency!L24</f>
        <v>131057.40000000001</v>
      </c>
      <c r="M47" s="51">
        <f>dollars!M47*currency!M24</f>
        <v>131411.432</v>
      </c>
      <c r="N47" s="51">
        <f>SUM(B47:M47)</f>
        <v>1535724.5601</v>
      </c>
      <c r="O47" s="83">
        <f>RATE(1,,-N46,N47)*100</f>
        <v>2.980796019515038</v>
      </c>
    </row>
    <row r="48" spans="1:15" ht="12.75">
      <c r="A48" s="43">
        <v>97</v>
      </c>
      <c r="B48" s="51">
        <f>dollars!B48*currency!B25</f>
        <v>131764.214</v>
      </c>
      <c r="C48" s="51">
        <f>dollars!C48*currency!C25</f>
        <v>102275.894</v>
      </c>
      <c r="D48" s="51">
        <f>dollars!D48*currency!D25</f>
        <v>128103.34800000001</v>
      </c>
      <c r="E48" s="51">
        <f>dollars!E48*currency!E25</f>
        <v>139099.844</v>
      </c>
      <c r="F48" s="51">
        <f>dollars!F48*currency!F25</f>
        <v>134526.882</v>
      </c>
      <c r="G48" s="51">
        <f>dollars!G48*currency!G25</f>
        <v>131716.173</v>
      </c>
      <c r="H48" s="51">
        <f>dollars!H48*currency!H25</f>
        <v>150984.76799999998</v>
      </c>
      <c r="I48" s="51">
        <f>dollars!I48*currency!I25</f>
        <v>139768.893</v>
      </c>
      <c r="J48" s="51">
        <f>dollars!J48*currency!J25</f>
        <v>133195.086</v>
      </c>
      <c r="K48" s="51">
        <f>dollars!K48*currency!K25</f>
        <v>152928.685</v>
      </c>
      <c r="L48" s="51">
        <f>dollars!L48*currency!L25</f>
        <v>133018.00233000002</v>
      </c>
      <c r="M48" s="51">
        <f>dollars!M48*currency!M25</f>
        <v>137806.20477727568</v>
      </c>
      <c r="N48" s="51">
        <f>SUM(B48:M48)</f>
        <v>1615187.9941072757</v>
      </c>
      <c r="O48" s="83">
        <f>RATE(1,,-N47,N48)*100</f>
        <v>5.174328526861712</v>
      </c>
    </row>
    <row r="49" spans="1:15" ht="12.75">
      <c r="A49" s="43">
        <v>98</v>
      </c>
      <c r="B49" s="52">
        <f>dollars!B49*currency!B26</f>
        <v>113211.266</v>
      </c>
      <c r="C49" s="52">
        <f>dollars!C49*currency!C26</f>
        <v>108143.28</v>
      </c>
      <c r="D49" s="52">
        <f>dollars!D49*currency!D26</f>
        <v>123684.61504</v>
      </c>
      <c r="E49" s="52">
        <f>dollars!E49*currency!E26</f>
        <v>133187.03164</v>
      </c>
      <c r="F49" s="52">
        <v>124454</v>
      </c>
      <c r="G49" s="52">
        <v>123258</v>
      </c>
      <c r="H49" s="52">
        <v>123119</v>
      </c>
      <c r="I49" s="52">
        <v>119873</v>
      </c>
      <c r="J49" s="52">
        <v>115675</v>
      </c>
      <c r="K49" s="52">
        <v>118711</v>
      </c>
      <c r="L49" s="52">
        <v>113809</v>
      </c>
      <c r="M49" s="52">
        <v>114260</v>
      </c>
      <c r="N49" s="51">
        <f>SUM(B49:D49)</f>
        <v>345039.16104000004</v>
      </c>
      <c r="O49" s="48">
        <f>RATE(1,,-N50,N49)*100</f>
        <v>-4.723071665831776</v>
      </c>
    </row>
    <row r="50" spans="1:15" ht="12.75">
      <c r="A50" s="47" t="s">
        <v>15</v>
      </c>
      <c r="B50" s="43"/>
      <c r="C50" s="43"/>
      <c r="D50" s="43"/>
      <c r="E50" s="73"/>
      <c r="F50" s="43"/>
      <c r="G50" s="43"/>
      <c r="H50" s="43"/>
      <c r="I50" s="43"/>
      <c r="J50" s="43"/>
      <c r="K50" s="37"/>
      <c r="L50" s="37"/>
      <c r="M50" s="37"/>
      <c r="N50" s="54">
        <f>SUM(B48:D48)</f>
        <v>362143.456</v>
      </c>
      <c r="O50" s="51"/>
    </row>
    <row r="51" spans="1:13" ht="12.75">
      <c r="A51" s="37">
        <v>96</v>
      </c>
      <c r="B51" s="48">
        <f aca="true" t="shared" si="6" ref="B51:M51">RATE(1,,-B46,B47)*100</f>
        <v>24.139464813628113</v>
      </c>
      <c r="C51" s="48">
        <f t="shared" si="6"/>
        <v>-3.740361217625998</v>
      </c>
      <c r="D51" s="48">
        <f t="shared" si="6"/>
        <v>-0.6675567423230954</v>
      </c>
      <c r="E51" s="48">
        <f t="shared" si="6"/>
        <v>8.3795362903226</v>
      </c>
      <c r="F51" s="48">
        <f t="shared" si="6"/>
        <v>-2.619448667812957</v>
      </c>
      <c r="G51" s="48">
        <f t="shared" si="6"/>
        <v>-3.9875673217005128</v>
      </c>
      <c r="H51" s="48">
        <f t="shared" si="6"/>
        <v>3.532608695652182</v>
      </c>
      <c r="I51" s="48">
        <f t="shared" si="6"/>
        <v>0.6629722884132139</v>
      </c>
      <c r="J51" s="48">
        <f t="shared" si="6"/>
        <v>-0.1993337468539812</v>
      </c>
      <c r="K51" s="48">
        <f t="shared" si="6"/>
        <v>5.21460297499213</v>
      </c>
      <c r="L51" s="48">
        <f t="shared" si="6"/>
        <v>4.887452074623076</v>
      </c>
      <c r="M51" s="48">
        <f t="shared" si="6"/>
        <v>2.914926832599562</v>
      </c>
    </row>
    <row r="52" spans="1:13" ht="12.75">
      <c r="A52" s="37">
        <v>97</v>
      </c>
      <c r="B52" s="48">
        <f aca="true" t="shared" si="7" ref="B52:M53">RATE(1,,-B47,B48)*100</f>
        <v>1.1409176529938385</v>
      </c>
      <c r="C52" s="48">
        <f t="shared" si="7"/>
        <v>6.562569430468337</v>
      </c>
      <c r="D52" s="48">
        <f t="shared" si="7"/>
        <v>6.041632396496142</v>
      </c>
      <c r="E52" s="48">
        <f t="shared" si="7"/>
        <v>4.554693170040824</v>
      </c>
      <c r="F52" s="48">
        <f t="shared" si="7"/>
        <v>3.5410601040037424</v>
      </c>
      <c r="G52" s="48">
        <f t="shared" si="7"/>
        <v>6.393650999767933</v>
      </c>
      <c r="H52" s="48">
        <f t="shared" si="7"/>
        <v>8.963633550634496</v>
      </c>
      <c r="I52" s="48">
        <f t="shared" si="7"/>
        <v>5.8265844027869305</v>
      </c>
      <c r="J52" s="48">
        <f t="shared" si="7"/>
        <v>1.9186090198235854</v>
      </c>
      <c r="K52" s="48">
        <f t="shared" si="7"/>
        <v>10.735206917942522</v>
      </c>
      <c r="L52" s="48">
        <f t="shared" si="7"/>
        <v>1.4959875062377324</v>
      </c>
      <c r="M52" s="48">
        <f t="shared" si="7"/>
        <v>4.866222580449209</v>
      </c>
    </row>
    <row r="53" spans="1:13" ht="12.75">
      <c r="A53" s="37">
        <v>98</v>
      </c>
      <c r="B53" s="48">
        <f t="shared" si="7"/>
        <v>-14.080414884120204</v>
      </c>
      <c r="C53" s="48">
        <f t="shared" si="7"/>
        <v>5.736822012037365</v>
      </c>
      <c r="D53" s="48">
        <f t="shared" si="7"/>
        <v>-3.449350098172303</v>
      </c>
      <c r="E53" s="48">
        <f t="shared" si="7"/>
        <v>-4.250768505534774</v>
      </c>
      <c r="F53" s="48">
        <f t="shared" si="7"/>
        <v>-7.487635073560993</v>
      </c>
      <c r="G53" s="48">
        <f t="shared" si="7"/>
        <v>-6.421514387606751</v>
      </c>
      <c r="H53" s="48">
        <f t="shared" si="7"/>
        <v>-18.456012728383296</v>
      </c>
      <c r="I53" s="48">
        <f t="shared" si="7"/>
        <v>-14.234850525717487</v>
      </c>
      <c r="J53" s="48">
        <f t="shared" si="7"/>
        <v>-13.153702982706141</v>
      </c>
      <c r="K53" s="48">
        <f t="shared" si="7"/>
        <v>-22.37492920311189</v>
      </c>
      <c r="L53" s="48">
        <f t="shared" si="7"/>
        <v>-14.440904233657811</v>
      </c>
      <c r="M53" s="48">
        <f t="shared" si="7"/>
        <v>-17.086461974140697</v>
      </c>
    </row>
    <row r="54" spans="1:13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ht="12.75"/>
    <row r="56" spans="1:13" ht="12.75">
      <c r="A56" s="36" t="s">
        <v>31</v>
      </c>
      <c r="B56" s="37"/>
      <c r="C56" s="37"/>
      <c r="D56" s="43"/>
      <c r="E56" s="36"/>
      <c r="F56" s="37"/>
      <c r="G56" s="37"/>
      <c r="H56" s="37"/>
      <c r="I56" s="37"/>
      <c r="J56" s="43"/>
      <c r="K56" s="37"/>
      <c r="L56" s="37"/>
      <c r="M56" s="37"/>
    </row>
    <row r="57" ht="12.75"/>
    <row r="58" ht="12.75">
      <c r="A58" s="36" t="s">
        <v>28</v>
      </c>
    </row>
    <row r="59" spans="1:15" ht="12.75">
      <c r="A59" s="43">
        <v>95</v>
      </c>
      <c r="B59" s="51">
        <f>dollars!B59*currency!B33</f>
        <v>7181793.119999999</v>
      </c>
      <c r="C59" s="51">
        <f>dollars!C59*currency!C33</f>
        <v>7581652.25</v>
      </c>
      <c r="D59" s="51">
        <f>dollars!D59*currency!D33</f>
        <v>7719275</v>
      </c>
      <c r="E59" s="51">
        <f>dollars!E59*currency!E33</f>
        <v>7587000.48</v>
      </c>
      <c r="F59" s="51">
        <f>dollars!F59*currency!F33</f>
        <v>8530283.58</v>
      </c>
      <c r="G59" s="51">
        <f>dollars!G59*currency!G33</f>
        <v>8593374.24</v>
      </c>
      <c r="H59" s="51">
        <f>dollars!H59*currency!H33</f>
        <v>8499676.75</v>
      </c>
      <c r="I59" s="51">
        <f>dollars!I59*currency!I33</f>
        <v>8941686</v>
      </c>
      <c r="J59" s="51">
        <f>dollars!J59*currency!J33</f>
        <v>8950931.4</v>
      </c>
      <c r="K59" s="51">
        <f>dollars!K59*currency!K33</f>
        <v>8895354</v>
      </c>
      <c r="L59" s="51">
        <f>dollars!L59*currency!L33</f>
        <v>9345811.2</v>
      </c>
      <c r="M59" s="51">
        <f>dollars!M59*currency!M33</f>
        <v>10416148.08</v>
      </c>
      <c r="N59" s="51">
        <f>SUM(B59:M59)</f>
        <v>102242986.10000001</v>
      </c>
      <c r="O59" s="67"/>
    </row>
    <row r="60" spans="1:15" ht="12.75">
      <c r="A60" s="43">
        <v>96</v>
      </c>
      <c r="B60" s="51">
        <f>dollars!B60*currency!B34</f>
        <v>8304806.25</v>
      </c>
      <c r="C60" s="51">
        <f>dollars!C60*currency!C34</f>
        <v>8539987.5</v>
      </c>
      <c r="D60" s="51">
        <f>dollars!D60*currency!D34</f>
        <v>9218155.8</v>
      </c>
      <c r="E60" s="51">
        <f>dollars!E60*currency!E34</f>
        <v>9427177.5</v>
      </c>
      <c r="F60" s="51">
        <f>dollars!F60*currency!F34</f>
        <v>9572175</v>
      </c>
      <c r="G60" s="51">
        <f>dollars!G60*currency!G34</f>
        <v>9694784</v>
      </c>
      <c r="H60" s="51">
        <f>dollars!H60*currency!H34</f>
        <v>9556046.5</v>
      </c>
      <c r="I60" s="51">
        <f>dollars!I60*currency!I34</f>
        <v>10193437</v>
      </c>
      <c r="J60" s="51">
        <f>dollars!J60*currency!J34</f>
        <v>10151864</v>
      </c>
      <c r="K60" s="51">
        <f>dollars!K60*currency!K34</f>
        <v>10482546.879999999</v>
      </c>
      <c r="L60" s="51">
        <f>dollars!L60*currency!L34</f>
        <v>10462688</v>
      </c>
      <c r="M60" s="51">
        <f>dollars!M60*currency!M34</f>
        <v>11132625.5</v>
      </c>
      <c r="N60" s="51">
        <f>SUM(B60:M60)</f>
        <v>116736293.92999999</v>
      </c>
      <c r="O60" s="83">
        <f>RATE(1,,-N59,N60)*100</f>
        <v>14.175356552893135</v>
      </c>
    </row>
    <row r="61" spans="1:15" ht="12.75">
      <c r="A61" s="43">
        <v>97</v>
      </c>
      <c r="B61" s="51">
        <f>dollars!B61*currency!B35</f>
        <v>10153499</v>
      </c>
      <c r="C61" s="51">
        <f>dollars!C61*currency!C35</f>
        <v>9799434</v>
      </c>
      <c r="D61" s="51">
        <f>dollars!D61*currency!D35</f>
        <v>9857959.200000001</v>
      </c>
      <c r="E61" s="51">
        <f>dollars!E61*currency!E35</f>
        <v>10267790.8</v>
      </c>
      <c r="F61" s="51">
        <f>dollars!F61*currency!F35</f>
        <v>10991856.4</v>
      </c>
      <c r="G61" s="51">
        <f>dollars!G61*currency!G35</f>
        <v>10806588.030000001</v>
      </c>
      <c r="H61" s="51">
        <f>dollars!H61*currency!H35</f>
        <v>11546405.5</v>
      </c>
      <c r="I61" s="51">
        <f>dollars!I61*currency!I35</f>
        <v>13161739</v>
      </c>
      <c r="J61" s="51">
        <f>dollars!J61*currency!J35</f>
        <v>14381297.100000001</v>
      </c>
      <c r="K61" s="51">
        <f>dollars!K61*currency!K35</f>
        <v>16483095.4</v>
      </c>
      <c r="L61" s="51">
        <f>dollars!L61*currency!L35</f>
        <v>16339068</v>
      </c>
      <c r="M61" s="51">
        <f>dollars!M61*currency!M35</f>
        <v>23090995.2</v>
      </c>
      <c r="N61" s="51">
        <f>SUM(B61:M61)</f>
        <v>156879727.63</v>
      </c>
      <c r="O61" s="83">
        <f>RATE(1,,-N60,N61)*100</f>
        <v>34.388134442636755</v>
      </c>
    </row>
    <row r="62" spans="1:15" ht="12.75">
      <c r="A62" s="43">
        <v>98</v>
      </c>
      <c r="B62" s="52">
        <f>dollars!B62*currency!B36</f>
        <v>40089712.5</v>
      </c>
      <c r="C62" s="52">
        <f>dollars!C62*currency!C36</f>
        <v>34117400</v>
      </c>
      <c r="D62" s="52">
        <f>dollars!D62*currency!D36</f>
        <v>44127018</v>
      </c>
      <c r="E62" s="52">
        <f>dollars!E62*currency!E36</f>
        <v>29034195</v>
      </c>
      <c r="F62" s="52">
        <f>dollars!F62*currency!F36</f>
        <v>38794446.809999995</v>
      </c>
      <c r="G62" s="52">
        <f>dollars!G62*currency!G36</f>
        <v>60650335</v>
      </c>
      <c r="H62" s="52">
        <f>dollars!H62*currency!H36</f>
        <v>63932891.24999999</v>
      </c>
      <c r="I62" s="52">
        <f>dollars!I62*currency!I36</f>
        <v>48897010</v>
      </c>
      <c r="J62" s="52">
        <f>dollars!J62*currency!J36</f>
        <v>43477131.72</v>
      </c>
      <c r="K62" s="52">
        <f>dollars!K62*currency!K36</f>
        <v>31712118.75</v>
      </c>
      <c r="L62" s="52">
        <f>dollars!L62*currency!L36</f>
        <v>29451795</v>
      </c>
      <c r="M62" s="52">
        <f>dollars!M62*currency!M36</f>
        <v>30718800</v>
      </c>
      <c r="N62" s="51">
        <f>SUM(B62:D62)</f>
        <v>118334130.5</v>
      </c>
      <c r="O62" s="48">
        <f>RATE(1,,-N63,N62)*100</f>
        <v>296.94930868254926</v>
      </c>
    </row>
    <row r="63" spans="1:15" ht="12.75">
      <c r="A63" s="47" t="s">
        <v>15</v>
      </c>
      <c r="B63" s="43"/>
      <c r="C63" s="43"/>
      <c r="D63" s="43"/>
      <c r="E63" s="73"/>
      <c r="F63" s="43"/>
      <c r="G63" s="43"/>
      <c r="H63" s="43"/>
      <c r="I63" s="43"/>
      <c r="J63" s="43"/>
      <c r="K63" s="37"/>
      <c r="L63" s="37"/>
      <c r="M63" s="37"/>
      <c r="N63" s="54">
        <f>SUM(B61:D61)</f>
        <v>29810892.200000003</v>
      </c>
      <c r="O63" s="51"/>
    </row>
    <row r="64" spans="1:13" ht="12.75">
      <c r="A64" s="43">
        <v>96</v>
      </c>
      <c r="B64" s="48">
        <f aca="true" t="shared" si="8" ref="B64:M64">RATE(1,,-B59,B60)*100</f>
        <v>15.636946250548664</v>
      </c>
      <c r="C64" s="48">
        <f t="shared" si="8"/>
        <v>12.640190006076837</v>
      </c>
      <c r="D64" s="48">
        <f t="shared" si="8"/>
        <v>19.417377927331255</v>
      </c>
      <c r="E64" s="48">
        <f t="shared" si="8"/>
        <v>24.254341684185558</v>
      </c>
      <c r="F64" s="48">
        <f t="shared" si="8"/>
        <v>12.214030286669564</v>
      </c>
      <c r="G64" s="48">
        <f t="shared" si="8"/>
        <v>12.816964899226816</v>
      </c>
      <c r="H64" s="48">
        <f t="shared" si="8"/>
        <v>12.428352054682556</v>
      </c>
      <c r="I64" s="48">
        <f t="shared" si="8"/>
        <v>13.999048948934234</v>
      </c>
      <c r="J64" s="48">
        <f t="shared" si="8"/>
        <v>13.416845089439528</v>
      </c>
      <c r="K64" s="48">
        <f t="shared" si="8"/>
        <v>17.842942282004735</v>
      </c>
      <c r="L64" s="48">
        <f t="shared" si="8"/>
        <v>11.950560268112431</v>
      </c>
      <c r="M64" s="48">
        <f t="shared" si="8"/>
        <v>6.87852567472331</v>
      </c>
    </row>
    <row r="65" spans="1:13" ht="12.75">
      <c r="A65" s="43">
        <v>97</v>
      </c>
      <c r="B65" s="48">
        <f aca="true" t="shared" si="9" ref="B65:M66">RATE(1,,-B60,B61)*100</f>
        <v>22.260516312466653</v>
      </c>
      <c r="C65" s="48">
        <f t="shared" si="9"/>
        <v>14.74763868214091</v>
      </c>
      <c r="D65" s="48">
        <f t="shared" si="9"/>
        <v>6.9406876373254685</v>
      </c>
      <c r="E65" s="48">
        <f t="shared" si="9"/>
        <v>8.91691389071649</v>
      </c>
      <c r="F65" s="48">
        <f t="shared" si="9"/>
        <v>14.831335615991142</v>
      </c>
      <c r="G65" s="48">
        <f t="shared" si="9"/>
        <v>11.46806396099182</v>
      </c>
      <c r="H65" s="48">
        <f t="shared" si="9"/>
        <v>20.82826825926391</v>
      </c>
      <c r="I65" s="48">
        <f t="shared" si="9"/>
        <v>29.119736552057958</v>
      </c>
      <c r="J65" s="48">
        <f t="shared" si="9"/>
        <v>41.661640660276774</v>
      </c>
      <c r="K65" s="48">
        <f t="shared" si="9"/>
        <v>57.2432309503776</v>
      </c>
      <c r="L65" s="48">
        <f t="shared" si="9"/>
        <v>56.165107857560116</v>
      </c>
      <c r="M65" s="48">
        <f t="shared" si="9"/>
        <v>107.41733565006746</v>
      </c>
    </row>
    <row r="66" spans="1:13" ht="12.75">
      <c r="A66" s="43">
        <v>98</v>
      </c>
      <c r="B66" s="48">
        <f t="shared" si="9"/>
        <v>294.8364253544517</v>
      </c>
      <c r="C66" s="48">
        <f t="shared" si="9"/>
        <v>248.15684252784393</v>
      </c>
      <c r="D66" s="48">
        <f t="shared" si="9"/>
        <v>347.6283285895522</v>
      </c>
      <c r="E66" s="48">
        <f t="shared" si="9"/>
        <v>182.7696392100236</v>
      </c>
      <c r="F66" s="48">
        <f t="shared" si="9"/>
        <v>252.9380788671875</v>
      </c>
      <c r="G66" s="48">
        <f t="shared" si="9"/>
        <v>461.23482112605336</v>
      </c>
      <c r="H66" s="48">
        <f t="shared" si="9"/>
        <v>453.703845322252</v>
      </c>
      <c r="I66" s="48">
        <f t="shared" si="9"/>
        <v>271.5087345220871</v>
      </c>
      <c r="J66" s="48">
        <f>RATE(1,,-J61,J62)*100</f>
        <v>202.317179164597</v>
      </c>
      <c r="K66" s="48">
        <f t="shared" si="9"/>
        <v>92.39176853881462</v>
      </c>
      <c r="L66" s="48">
        <f t="shared" si="9"/>
        <v>80.25382475916008</v>
      </c>
      <c r="M66" s="48">
        <f t="shared" si="9"/>
        <v>33.0336771279568</v>
      </c>
    </row>
    <row r="67" spans="1:13" ht="12.75">
      <c r="A67" s="36" t="s">
        <v>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5" ht="12.75">
      <c r="A68" s="43">
        <v>95</v>
      </c>
      <c r="B68" s="51">
        <f>dollars!B68*currency!B33</f>
        <v>6038083.199999999</v>
      </c>
      <c r="C68" s="51">
        <f>dollars!C68*currency!C33</f>
        <v>6501084.5</v>
      </c>
      <c r="D68" s="51">
        <f>dollars!D68*currency!D33</f>
        <v>6667150</v>
      </c>
      <c r="E68" s="51">
        <f>dollars!E68*currency!E33</f>
        <v>6798076.880000001</v>
      </c>
      <c r="F68" s="51">
        <f>dollars!F68*currency!F33</f>
        <v>7943296.51</v>
      </c>
      <c r="G68" s="51">
        <f>dollars!G68*currency!G33</f>
        <v>8884751.040000001</v>
      </c>
      <c r="H68" s="51">
        <f>dollars!H68*currency!H33</f>
        <v>7790432.2</v>
      </c>
      <c r="I68" s="51">
        <f>dollars!I68*currency!I33</f>
        <v>8611434</v>
      </c>
      <c r="J68" s="51">
        <f>dollars!J68*currency!J33</f>
        <v>8739653.07</v>
      </c>
      <c r="K68" s="51">
        <f>dollars!K68*currency!K33</f>
        <v>7734396.260000001</v>
      </c>
      <c r="L68" s="51">
        <f>dollars!L68*currency!L33</f>
        <v>7721747.4399999995</v>
      </c>
      <c r="M68" s="51">
        <f>dollars!M68*currency!M33</f>
        <v>8069982.100000001</v>
      </c>
      <c r="N68" s="51">
        <f>SUM(B68:M68)</f>
        <v>91500087.2</v>
      </c>
      <c r="O68" s="67"/>
    </row>
    <row r="69" spans="1:15" ht="12.75">
      <c r="A69" s="43">
        <v>96</v>
      </c>
      <c r="B69" s="51">
        <f>dollars!B69*currency!B34</f>
        <v>7343100</v>
      </c>
      <c r="C69" s="51">
        <f>dollars!C69*currency!C34</f>
        <v>6651225</v>
      </c>
      <c r="D69" s="51">
        <f>dollars!D69*currency!D34</f>
        <v>8304497.880000001</v>
      </c>
      <c r="E69" s="51">
        <f>dollars!E69*currency!E34</f>
        <v>8631832.5</v>
      </c>
      <c r="F69" s="51">
        <f>dollars!F69*currency!F34</f>
        <v>9259758</v>
      </c>
      <c r="G69" s="51">
        <f>dollars!G69*currency!G34</f>
        <v>9404128</v>
      </c>
      <c r="H69" s="51">
        <f>dollars!H69*currency!H34</f>
        <v>8428766.5</v>
      </c>
      <c r="I69" s="51">
        <f>dollars!I69*currency!I34</f>
        <v>8099089</v>
      </c>
      <c r="J69" s="51">
        <f>dollars!J69*currency!J34</f>
        <v>8543880</v>
      </c>
      <c r="K69" s="51">
        <f>dollars!K69*currency!K34</f>
        <v>8253364.84</v>
      </c>
      <c r="L69" s="51">
        <f>dollars!L69*currency!L34</f>
        <v>8574896</v>
      </c>
      <c r="M69" s="51">
        <f>dollars!M69*currency!M34</f>
        <v>9099649.25</v>
      </c>
      <c r="N69" s="51">
        <f>SUM(B69:M69)</f>
        <v>100594186.97</v>
      </c>
      <c r="O69" s="83">
        <f>RATE(1,,-N68,N69)*100</f>
        <v>9.938897380635506</v>
      </c>
    </row>
    <row r="70" spans="1:15" ht="12.75">
      <c r="A70" s="43">
        <v>97</v>
      </c>
      <c r="B70" s="51">
        <f>dollars!B70*currency!B35</f>
        <v>8901960</v>
      </c>
      <c r="C70" s="51">
        <f>dollars!C70*currency!C35</f>
        <v>7504569</v>
      </c>
      <c r="D70" s="51">
        <f>dollars!D70*currency!D35</f>
        <v>9249681.600000001</v>
      </c>
      <c r="E70" s="51">
        <f>dollars!E70*currency!E35</f>
        <v>8629700.8</v>
      </c>
      <c r="F70" s="51">
        <f>dollars!F70*currency!F35</f>
        <v>8799824.700000001</v>
      </c>
      <c r="G70" s="51">
        <f>dollars!G70*currency!G35</f>
        <v>8739219.48</v>
      </c>
      <c r="H70" s="51">
        <f>dollars!H70*currency!H35</f>
        <v>9196831.600000001</v>
      </c>
      <c r="I70" s="53">
        <f>dollars!I70*currency!I35</f>
        <v>9200056</v>
      </c>
      <c r="J70" s="51">
        <f>dollars!J70*currency!J35</f>
        <v>10549950.9</v>
      </c>
      <c r="K70" s="51">
        <f>dollars!K70*currency!K35</f>
        <v>12512398</v>
      </c>
      <c r="L70" s="51">
        <f>dollars!L70*currency!L35</f>
        <v>11362968</v>
      </c>
      <c r="M70" s="51">
        <f>dollars!M70*currency!M35</f>
        <v>15600166.4</v>
      </c>
      <c r="N70" s="51">
        <f>SUM(B70:M70)</f>
        <v>120247326.48000002</v>
      </c>
      <c r="O70" s="83">
        <f>RATE(1,,-N69,N70)*100</f>
        <v>19.537052887420963</v>
      </c>
    </row>
    <row r="71" spans="1:15" ht="12.75">
      <c r="A71" s="43">
        <v>98</v>
      </c>
      <c r="B71" s="52">
        <f>dollars!B71*currency!B36</f>
        <v>24958237.5</v>
      </c>
      <c r="C71" s="52">
        <f>dollars!C71*currency!C36</f>
        <v>20203730</v>
      </c>
      <c r="D71" s="52">
        <f>dollars!D71*currency!D36</f>
        <v>22913111.52</v>
      </c>
      <c r="E71" s="52">
        <f>dollars!E71*currency!E36</f>
        <v>15287055</v>
      </c>
      <c r="F71" s="52">
        <f>dollars!F71*currency!F36</f>
        <v>20030155.74</v>
      </c>
      <c r="G71" s="52">
        <f>dollars!G71*currency!G36</f>
        <v>29105664</v>
      </c>
      <c r="H71" s="52">
        <f>dollars!H71*currency!H36</f>
        <v>34134123.75</v>
      </c>
      <c r="I71" s="52">
        <f>dollars!I71*currency!I36</f>
        <v>26080875</v>
      </c>
      <c r="J71" s="52">
        <f>dollars!J71*currency!J36</f>
        <v>24187095.9</v>
      </c>
      <c r="K71" s="52">
        <f>dollars!K71*currency!K36</f>
        <v>19870938.75</v>
      </c>
      <c r="L71" s="52">
        <f>dollars!L71*currency!L36</f>
        <v>17281950</v>
      </c>
      <c r="M71" s="52">
        <f>dollars!M71*currency!M36</f>
        <v>20455350</v>
      </c>
      <c r="N71" s="51">
        <f>SUM(B71:D71)</f>
        <v>68075079.02</v>
      </c>
      <c r="O71" s="48">
        <f>RATE(1,,-N72,N71)*100</f>
        <v>165.33567283704787</v>
      </c>
    </row>
    <row r="72" spans="1:15" ht="12.75">
      <c r="A72" s="47" t="s">
        <v>15</v>
      </c>
      <c r="B72" s="43"/>
      <c r="C72" s="43"/>
      <c r="D72" s="43"/>
      <c r="E72" s="73"/>
      <c r="F72" s="43"/>
      <c r="G72" s="43"/>
      <c r="H72" s="43"/>
      <c r="I72" s="51"/>
      <c r="J72" s="51"/>
      <c r="K72" s="51"/>
      <c r="L72" s="51"/>
      <c r="M72" s="51"/>
      <c r="N72" s="54">
        <f>SUM(B70:D70)</f>
        <v>25656210.6</v>
      </c>
      <c r="O72" s="51"/>
    </row>
    <row r="73" spans="1:13" ht="12.75">
      <c r="A73" s="37">
        <v>96</v>
      </c>
      <c r="B73" s="48">
        <f aca="true" t="shared" si="10" ref="B73:M73">RATE(1,,-B68,B69)*100</f>
        <v>21.61309734850954</v>
      </c>
      <c r="C73" s="48">
        <f t="shared" si="10"/>
        <v>2.309468520213813</v>
      </c>
      <c r="D73" s="48">
        <f t="shared" si="10"/>
        <v>24.55843771326579</v>
      </c>
      <c r="E73" s="48">
        <f t="shared" si="10"/>
        <v>26.974623152540733</v>
      </c>
      <c r="F73" s="48">
        <f t="shared" si="10"/>
        <v>16.57323868425</v>
      </c>
      <c r="G73" s="48">
        <f t="shared" si="10"/>
        <v>5.8457120257136586</v>
      </c>
      <c r="H73" s="48">
        <f t="shared" si="10"/>
        <v>8.19382395754628</v>
      </c>
      <c r="I73" s="48">
        <f t="shared" si="10"/>
        <v>-5.949589812800057</v>
      </c>
      <c r="J73" s="48">
        <f t="shared" si="10"/>
        <v>-2.2400553938693095</v>
      </c>
      <c r="K73" s="48">
        <f t="shared" si="10"/>
        <v>6.70987834802245</v>
      </c>
      <c r="L73" s="48">
        <f t="shared" si="10"/>
        <v>11.048646263416256</v>
      </c>
      <c r="M73" s="48">
        <f t="shared" si="10"/>
        <v>12.759224707574008</v>
      </c>
    </row>
    <row r="74" spans="1:13" ht="12.75">
      <c r="A74" s="37">
        <v>97</v>
      </c>
      <c r="B74" s="48">
        <f aca="true" t="shared" si="11" ref="B74:M75">RATE(1,,-B69,B70)*100</f>
        <v>21.22890877149978</v>
      </c>
      <c r="C74" s="48">
        <f t="shared" si="11"/>
        <v>12.829877203071627</v>
      </c>
      <c r="D74" s="48">
        <f t="shared" si="11"/>
        <v>11.381587829365559</v>
      </c>
      <c r="E74" s="48">
        <f t="shared" si="11"/>
        <v>-0.0246957989511504</v>
      </c>
      <c r="F74" s="48">
        <f t="shared" si="11"/>
        <v>-4.967012096860409</v>
      </c>
      <c r="G74" s="48">
        <f>RATE(1,,-G69,G70)*100</f>
        <v>-7.070389939396817</v>
      </c>
      <c r="H74" s="48">
        <f t="shared" si="11"/>
        <v>9.112425881058659</v>
      </c>
      <c r="I74" s="48">
        <f t="shared" si="11"/>
        <v>13.593714058457685</v>
      </c>
      <c r="J74" s="48">
        <f t="shared" si="11"/>
        <v>23.479624011573204</v>
      </c>
      <c r="K74" s="48">
        <f t="shared" si="11"/>
        <v>51.60359735169542</v>
      </c>
      <c r="L74" s="48">
        <f t="shared" si="11"/>
        <v>32.51435352685327</v>
      </c>
      <c r="M74" s="48">
        <f t="shared" si="11"/>
        <v>71.4370078604953</v>
      </c>
    </row>
    <row r="75" spans="1:13" ht="12.75">
      <c r="A75" s="37">
        <v>98</v>
      </c>
      <c r="B75" s="48">
        <f t="shared" si="11"/>
        <v>180.36789089144415</v>
      </c>
      <c r="C75" s="48">
        <f t="shared" si="11"/>
        <v>169.2190584162795</v>
      </c>
      <c r="D75" s="48">
        <f t="shared" si="11"/>
        <v>147.71784057950705</v>
      </c>
      <c r="E75" s="48">
        <f t="shared" si="11"/>
        <v>77.14466995194084</v>
      </c>
      <c r="F75" s="48">
        <f t="shared" si="11"/>
        <v>127.61994042904053</v>
      </c>
      <c r="G75" s="48">
        <f t="shared" si="11"/>
        <v>233.04649307194194</v>
      </c>
      <c r="H75" s="48">
        <f t="shared" si="11"/>
        <v>271.1509053835453</v>
      </c>
      <c r="I75" s="48">
        <f t="shared" si="11"/>
        <v>183.48604617189287</v>
      </c>
      <c r="J75" s="48">
        <f t="shared" si="11"/>
        <v>129.26263950669193</v>
      </c>
      <c r="K75" s="48">
        <f t="shared" si="11"/>
        <v>58.809995893672806</v>
      </c>
      <c r="L75" s="48">
        <f t="shared" si="11"/>
        <v>52.09010533163516</v>
      </c>
      <c r="M75" s="48">
        <f t="shared" si="11"/>
        <v>31.12263982004702</v>
      </c>
    </row>
    <row r="76" spans="1:13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2.75"/>
    <row r="78" spans="1:13" ht="12.75">
      <c r="A78" s="36" t="s">
        <v>32</v>
      </c>
      <c r="B78" s="37"/>
      <c r="C78" s="37"/>
      <c r="D78" s="43"/>
      <c r="E78" s="37"/>
      <c r="F78" s="37"/>
      <c r="G78" s="37"/>
      <c r="H78" s="37"/>
      <c r="I78" s="37"/>
      <c r="J78" s="43"/>
      <c r="K78" s="37"/>
      <c r="L78" s="37"/>
      <c r="M78" s="37"/>
    </row>
    <row r="79" spans="1:13" ht="12.75">
      <c r="A79" s="36"/>
      <c r="B79" s="37"/>
      <c r="C79" s="37"/>
      <c r="D79" s="43"/>
      <c r="E79" s="37"/>
      <c r="F79" s="37"/>
      <c r="G79" s="37"/>
      <c r="H79" s="37"/>
      <c r="I79" s="37"/>
      <c r="J79" s="43"/>
      <c r="K79" s="37"/>
      <c r="L79" s="37"/>
      <c r="M79" s="37"/>
    </row>
    <row r="80" ht="12.75">
      <c r="A80" s="36" t="s">
        <v>28</v>
      </c>
    </row>
    <row r="81" spans="1:15" ht="12.75">
      <c r="A81" s="43">
        <v>95</v>
      </c>
      <c r="B81" s="54">
        <v>2725000</v>
      </c>
      <c r="C81" s="54">
        <v>3494000</v>
      </c>
      <c r="D81" s="54">
        <v>4011000</v>
      </c>
      <c r="E81" s="54">
        <v>3464000</v>
      </c>
      <c r="F81" s="54">
        <v>2981000</v>
      </c>
      <c r="G81" s="54">
        <v>3414000</v>
      </c>
      <c r="H81" s="54">
        <v>3258000</v>
      </c>
      <c r="I81" s="54">
        <v>3195000</v>
      </c>
      <c r="J81" s="54">
        <v>3818000</v>
      </c>
      <c r="K81" s="54">
        <v>3561000</v>
      </c>
      <c r="L81" s="54">
        <v>3605000</v>
      </c>
      <c r="M81" s="54">
        <v>4006000</v>
      </c>
      <c r="N81" s="51">
        <f>SUM(B81:M81)</f>
        <v>41532000</v>
      </c>
      <c r="O81" s="67"/>
    </row>
    <row r="82" spans="1:15" ht="12.75">
      <c r="A82" s="43">
        <v>96</v>
      </c>
      <c r="B82" s="54">
        <v>3027000</v>
      </c>
      <c r="C82" s="54">
        <v>3625000</v>
      </c>
      <c r="D82" s="54">
        <v>4110000</v>
      </c>
      <c r="E82" s="54">
        <v>3645000</v>
      </c>
      <c r="F82" s="54">
        <v>3406000</v>
      </c>
      <c r="G82" s="54">
        <v>3663000</v>
      </c>
      <c r="H82" s="54">
        <v>3826000</v>
      </c>
      <c r="I82" s="54">
        <v>3454000</v>
      </c>
      <c r="J82" s="54">
        <v>3874000</v>
      </c>
      <c r="K82" s="54">
        <v>3962000</v>
      </c>
      <c r="L82" s="54">
        <v>3968000</v>
      </c>
      <c r="M82" s="54">
        <v>4169000</v>
      </c>
      <c r="N82" s="51">
        <f>SUM(B82:M82)</f>
        <v>44729000</v>
      </c>
      <c r="O82" s="83">
        <f>RATE(1,,-N81,N82)*100</f>
        <v>7.697678898198995</v>
      </c>
    </row>
    <row r="83" spans="1:15" ht="12.75">
      <c r="A83" s="43">
        <v>97</v>
      </c>
      <c r="B83" s="54">
        <v>3541320</v>
      </c>
      <c r="C83" s="54">
        <v>3990396</v>
      </c>
      <c r="D83" s="54">
        <v>4540250</v>
      </c>
      <c r="E83" s="54">
        <v>4427000</v>
      </c>
      <c r="F83" s="54">
        <v>4102000</v>
      </c>
      <c r="G83" s="54">
        <v>4119000</v>
      </c>
      <c r="H83" s="54">
        <v>4281000</v>
      </c>
      <c r="I83" s="54">
        <v>3937000</v>
      </c>
      <c r="J83" s="54">
        <v>4424000</v>
      </c>
      <c r="K83" s="54">
        <v>4647000</v>
      </c>
      <c r="L83" s="52">
        <v>4220000</v>
      </c>
      <c r="M83" s="52">
        <v>4663000</v>
      </c>
      <c r="N83" s="51">
        <f>SUM(B83:M83)</f>
        <v>50891966</v>
      </c>
      <c r="O83" s="83">
        <f>RATE(1,,-N82,N83)*100</f>
        <v>13.778456929508826</v>
      </c>
    </row>
    <row r="84" spans="1:15" ht="12.75">
      <c r="A84" s="43">
        <v>98</v>
      </c>
      <c r="B84" s="52">
        <v>3860156</v>
      </c>
      <c r="C84" s="52">
        <v>4097577</v>
      </c>
      <c r="D84" s="55">
        <v>4591336</v>
      </c>
      <c r="E84" s="55">
        <v>4591336</v>
      </c>
      <c r="F84" s="52">
        <v>4041900</v>
      </c>
      <c r="G84" s="55">
        <v>4334837</v>
      </c>
      <c r="H84" s="55">
        <v>4561474</v>
      </c>
      <c r="I84" s="55">
        <v>4015668</v>
      </c>
      <c r="J84" s="55">
        <v>4597534</v>
      </c>
      <c r="K84" s="55">
        <v>4382616</v>
      </c>
      <c r="L84" s="52">
        <v>3682195</v>
      </c>
      <c r="M84" s="52">
        <v>4129942</v>
      </c>
      <c r="N84" s="51">
        <f>SUM(B84:D84)</f>
        <v>12549069</v>
      </c>
      <c r="O84" s="48">
        <f>RATE(1,,-N85,N84)*100</f>
        <v>3.9521565915609744</v>
      </c>
    </row>
    <row r="85" spans="1:15" ht="12.75">
      <c r="A85" s="47" t="s">
        <v>15</v>
      </c>
      <c r="B85" s="43"/>
      <c r="C85" s="43"/>
      <c r="D85" s="43"/>
      <c r="E85" s="73"/>
      <c r="F85" s="43"/>
      <c r="G85" s="43"/>
      <c r="H85" s="43"/>
      <c r="I85" s="43"/>
      <c r="J85" s="43"/>
      <c r="K85" s="37"/>
      <c r="L85" s="37"/>
      <c r="M85" s="37"/>
      <c r="N85" s="54">
        <f>SUM(B83:D83)</f>
        <v>12071966</v>
      </c>
      <c r="O85" s="51"/>
    </row>
    <row r="86" spans="1:13" ht="12.75">
      <c r="A86" s="43">
        <v>96</v>
      </c>
      <c r="B86" s="48">
        <f aca="true" t="shared" si="12" ref="B86:M86">RATE(1,,-B81,B82)*100</f>
        <v>11.082568807339454</v>
      </c>
      <c r="C86" s="48">
        <f t="shared" si="12"/>
        <v>3.7492844876931892</v>
      </c>
      <c r="D86" s="48">
        <f t="shared" si="12"/>
        <v>2.4682124158563883</v>
      </c>
      <c r="E86" s="48">
        <f t="shared" si="12"/>
        <v>5.225173210161663</v>
      </c>
      <c r="F86" s="48">
        <f t="shared" si="12"/>
        <v>14.25696075142569</v>
      </c>
      <c r="G86" s="48">
        <f t="shared" si="12"/>
        <v>7.293497363796145</v>
      </c>
      <c r="H86" s="48">
        <f t="shared" si="12"/>
        <v>17.43400859422959</v>
      </c>
      <c r="I86" s="48">
        <f t="shared" si="12"/>
        <v>8.10641627543036</v>
      </c>
      <c r="J86" s="48">
        <f t="shared" si="12"/>
        <v>1.4667365112624464</v>
      </c>
      <c r="K86" s="48">
        <f t="shared" si="12"/>
        <v>11.260881774782359</v>
      </c>
      <c r="L86" s="48">
        <f t="shared" si="12"/>
        <v>10.069348127600545</v>
      </c>
      <c r="M86" s="48">
        <f t="shared" si="12"/>
        <v>4.068896655017481</v>
      </c>
    </row>
    <row r="87" spans="1:13" ht="12.75">
      <c r="A87" s="43">
        <v>97</v>
      </c>
      <c r="B87" s="48">
        <f aca="true" t="shared" si="13" ref="B87:M88">RATE(1,,-B82,B83)*100</f>
        <v>16.991080277502473</v>
      </c>
      <c r="C87" s="48">
        <f t="shared" si="13"/>
        <v>10.079889655172417</v>
      </c>
      <c r="D87" s="48">
        <f t="shared" si="13"/>
        <v>10.468369829683699</v>
      </c>
      <c r="E87" s="48">
        <f t="shared" si="13"/>
        <v>21.454046639231816</v>
      </c>
      <c r="F87" s="48">
        <f t="shared" si="13"/>
        <v>20.434527304756315</v>
      </c>
      <c r="G87" s="48">
        <f t="shared" si="13"/>
        <v>12.448812448812445</v>
      </c>
      <c r="H87" s="48">
        <f t="shared" si="13"/>
        <v>11.892315734448513</v>
      </c>
      <c r="I87" s="48">
        <f t="shared" si="13"/>
        <v>13.983786913723225</v>
      </c>
      <c r="J87" s="48">
        <f t="shared" si="13"/>
        <v>14.19721218378937</v>
      </c>
      <c r="K87" s="48">
        <f t="shared" si="13"/>
        <v>17.289247854618868</v>
      </c>
      <c r="L87" s="48">
        <f t="shared" si="13"/>
        <v>6.3508064516129</v>
      </c>
      <c r="M87" s="48">
        <f t="shared" si="13"/>
        <v>11.849364355960665</v>
      </c>
    </row>
    <row r="88" spans="1:13" ht="12.75">
      <c r="A88" s="43">
        <v>98</v>
      </c>
      <c r="B88" s="48">
        <f>RATE(1,,-B83,B84)*100</f>
        <v>9.00330950041228</v>
      </c>
      <c r="C88" s="48">
        <f>RATE(1,,-C83,C84)*100</f>
        <v>2.685974023630737</v>
      </c>
      <c r="D88" s="48">
        <f>RATE(1,,-D83,D84)*100</f>
        <v>1.1251803314795565</v>
      </c>
      <c r="E88" s="48">
        <f>RATE(1,,-E83,E84)*100</f>
        <v>3.712130110684432</v>
      </c>
      <c r="F88" s="48">
        <f>RATE(1,,-F83,F84)*100</f>
        <v>-1.4651389566065431</v>
      </c>
      <c r="G88" s="48">
        <f t="shared" si="13"/>
        <v>5.240033988832237</v>
      </c>
      <c r="H88" s="48">
        <f t="shared" si="13"/>
        <v>6.551600093436111</v>
      </c>
      <c r="I88" s="48">
        <f t="shared" si="13"/>
        <v>1.9981711963423985</v>
      </c>
      <c r="J88" s="48">
        <f>RATE(1,,-J83,J84)*100</f>
        <v>3.922558770343575</v>
      </c>
      <c r="K88" s="48">
        <f t="shared" si="13"/>
        <v>-5.689347966429949</v>
      </c>
      <c r="L88" s="48">
        <f t="shared" si="13"/>
        <v>-12.744194312796205</v>
      </c>
      <c r="M88" s="48">
        <f t="shared" si="13"/>
        <v>-11.431653441990134</v>
      </c>
    </row>
    <row r="89" spans="1:13" ht="12.75">
      <c r="A89" s="36" t="s">
        <v>29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5" ht="12.75">
      <c r="A90" s="43">
        <v>95</v>
      </c>
      <c r="B90" s="54">
        <v>2444000</v>
      </c>
      <c r="C90" s="54">
        <v>2373000</v>
      </c>
      <c r="D90" s="54">
        <v>2716000</v>
      </c>
      <c r="E90" s="54">
        <v>2539000</v>
      </c>
      <c r="F90" s="54">
        <v>2391000</v>
      </c>
      <c r="G90" s="54">
        <v>2422000</v>
      </c>
      <c r="H90" s="54">
        <v>2447000</v>
      </c>
      <c r="I90" s="54">
        <v>2659000</v>
      </c>
      <c r="J90" s="54">
        <v>2698000</v>
      </c>
      <c r="K90" s="54">
        <v>3019000</v>
      </c>
      <c r="L90" s="54">
        <v>2931000</v>
      </c>
      <c r="M90" s="54">
        <v>2895000</v>
      </c>
      <c r="N90" s="51">
        <f>SUM(B90:M90)</f>
        <v>31534000</v>
      </c>
      <c r="O90" s="67"/>
    </row>
    <row r="91" spans="1:15" ht="12.75">
      <c r="A91" s="43">
        <v>96</v>
      </c>
      <c r="B91" s="54">
        <v>2964000</v>
      </c>
      <c r="C91" s="54">
        <v>2980000</v>
      </c>
      <c r="D91" s="54">
        <v>2993000</v>
      </c>
      <c r="E91" s="54">
        <v>3329000</v>
      </c>
      <c r="F91" s="54">
        <v>3177000</v>
      </c>
      <c r="G91" s="54">
        <v>2931000</v>
      </c>
      <c r="H91" s="54">
        <v>3326000</v>
      </c>
      <c r="I91" s="54">
        <v>3107000</v>
      </c>
      <c r="J91" s="54">
        <v>3097000</v>
      </c>
      <c r="K91" s="54">
        <v>3500000</v>
      </c>
      <c r="L91" s="54">
        <v>3298000</v>
      </c>
      <c r="M91" s="54">
        <v>3290000</v>
      </c>
      <c r="N91" s="51">
        <f>SUM(B91:M91)</f>
        <v>37992000</v>
      </c>
      <c r="O91" s="83">
        <f>RATE(1,,-N90,N91)*100</f>
        <v>20.47948246337288</v>
      </c>
    </row>
    <row r="92" spans="1:15" ht="12.75">
      <c r="A92" s="43">
        <v>97</v>
      </c>
      <c r="B92" s="54">
        <v>3565801</v>
      </c>
      <c r="C92" s="54">
        <v>3309676</v>
      </c>
      <c r="D92" s="54">
        <v>3740038</v>
      </c>
      <c r="E92" s="54">
        <v>3615000</v>
      </c>
      <c r="F92" s="54">
        <v>3369000</v>
      </c>
      <c r="G92" s="54">
        <v>3160162</v>
      </c>
      <c r="H92" s="54">
        <v>3443000</v>
      </c>
      <c r="I92" s="54">
        <v>3214000</v>
      </c>
      <c r="J92" s="54">
        <v>3358000</v>
      </c>
      <c r="K92" s="54">
        <v>3545000</v>
      </c>
      <c r="L92" s="52">
        <v>3160000</v>
      </c>
      <c r="M92" s="52">
        <v>3429000</v>
      </c>
      <c r="N92" s="51">
        <f>SUM(B92:M92)</f>
        <v>40908677</v>
      </c>
      <c r="O92" s="83">
        <f>RATE(1,,-N91,N92)*100</f>
        <v>7.677082017266791</v>
      </c>
    </row>
    <row r="93" spans="1:15" ht="12.75">
      <c r="A93" s="43">
        <v>98</v>
      </c>
      <c r="B93" s="52">
        <v>3474191</v>
      </c>
      <c r="C93" s="52">
        <v>2812912</v>
      </c>
      <c r="D93" s="55">
        <v>3338719</v>
      </c>
      <c r="E93" s="55">
        <v>3338719</v>
      </c>
      <c r="F93" s="52">
        <v>2822600</v>
      </c>
      <c r="G93" s="55">
        <v>3116686</v>
      </c>
      <c r="H93" s="55">
        <v>3248812</v>
      </c>
      <c r="I93" s="55">
        <v>3119011</v>
      </c>
      <c r="J93" s="55">
        <v>3049135</v>
      </c>
      <c r="K93" s="55">
        <v>3011882</v>
      </c>
      <c r="L93" s="52">
        <v>2789019</v>
      </c>
      <c r="M93" s="52">
        <v>2714696</v>
      </c>
      <c r="N93" s="51">
        <f>SUM(B93:D93)</f>
        <v>9625822</v>
      </c>
      <c r="O93" s="48">
        <f>RATE(1,,-N94,N93)*100</f>
        <v>-9.323080415787652</v>
      </c>
    </row>
    <row r="94" spans="1:15" ht="12.75">
      <c r="A94" s="47" t="s">
        <v>15</v>
      </c>
      <c r="B94" s="43"/>
      <c r="C94" s="43"/>
      <c r="D94" s="43"/>
      <c r="E94" s="73"/>
      <c r="F94" s="43"/>
      <c r="G94" s="43"/>
      <c r="H94" s="43"/>
      <c r="I94" s="43"/>
      <c r="J94" s="43"/>
      <c r="K94" s="37"/>
      <c r="L94" s="37"/>
      <c r="M94" s="37"/>
      <c r="N94" s="54">
        <f>SUM(B92:D92)</f>
        <v>10615515</v>
      </c>
      <c r="O94" s="51"/>
    </row>
    <row r="95" spans="1:13" ht="12.75">
      <c r="A95" s="37">
        <v>96</v>
      </c>
      <c r="B95" s="48">
        <f aca="true" t="shared" si="14" ref="B95:M95">RATE(1,,-B90,B91)*100</f>
        <v>21.27659574468086</v>
      </c>
      <c r="C95" s="48">
        <f t="shared" si="14"/>
        <v>25.579435313948608</v>
      </c>
      <c r="D95" s="48">
        <f t="shared" si="14"/>
        <v>10.198821796759942</v>
      </c>
      <c r="E95" s="48">
        <f t="shared" si="14"/>
        <v>31.11461205198897</v>
      </c>
      <c r="F95" s="48">
        <f t="shared" si="14"/>
        <v>32.87327478042662</v>
      </c>
      <c r="G95" s="48">
        <f t="shared" si="14"/>
        <v>21.015689512799334</v>
      </c>
      <c r="H95" s="48">
        <f t="shared" si="14"/>
        <v>35.921536575398456</v>
      </c>
      <c r="I95" s="48">
        <f t="shared" si="14"/>
        <v>16.84843926288078</v>
      </c>
      <c r="J95" s="48">
        <f t="shared" si="14"/>
        <v>14.788732394366205</v>
      </c>
      <c r="K95" s="48">
        <f t="shared" si="14"/>
        <v>15.932427956276912</v>
      </c>
      <c r="L95" s="48">
        <f t="shared" si="14"/>
        <v>12.521323780279767</v>
      </c>
      <c r="M95" s="48">
        <f t="shared" si="14"/>
        <v>13.644214162348872</v>
      </c>
    </row>
    <row r="96" spans="1:13" ht="12.75">
      <c r="A96" s="37">
        <v>97</v>
      </c>
      <c r="B96" s="48">
        <f aca="true" t="shared" si="15" ref="B96:M97">RATE(1,,-B91,B92)*100</f>
        <v>20.303677462887983</v>
      </c>
      <c r="C96" s="48">
        <f t="shared" si="15"/>
        <v>11.062953020134234</v>
      </c>
      <c r="D96" s="48">
        <f t="shared" si="15"/>
        <v>24.959505512863352</v>
      </c>
      <c r="E96" s="48">
        <f t="shared" si="15"/>
        <v>8.591168519074808</v>
      </c>
      <c r="F96" s="48">
        <f t="shared" si="15"/>
        <v>6.043437204910296</v>
      </c>
      <c r="G96" s="48">
        <f t="shared" si="15"/>
        <v>7.818560218355511</v>
      </c>
      <c r="H96" s="48">
        <f t="shared" si="15"/>
        <v>3.517739025856896</v>
      </c>
      <c r="I96" s="48">
        <f t="shared" si="15"/>
        <v>3.4438364982298206</v>
      </c>
      <c r="J96" s="48">
        <f t="shared" si="15"/>
        <v>8.427510494026496</v>
      </c>
      <c r="K96" s="48">
        <f t="shared" si="15"/>
        <v>1.2857142857142756</v>
      </c>
      <c r="L96" s="48">
        <f t="shared" si="15"/>
        <v>-4.184354154032742</v>
      </c>
      <c r="M96" s="48">
        <f t="shared" si="15"/>
        <v>4.224924012158054</v>
      </c>
    </row>
    <row r="97" spans="1:13" ht="12.75">
      <c r="A97" s="37">
        <v>98</v>
      </c>
      <c r="B97" s="48">
        <f>RATE(1,,-B92,B93)*100</f>
        <v>-2.569128226729423</v>
      </c>
      <c r="C97" s="48">
        <f>RATE(1,,-C92,C93)*100</f>
        <v>-15.009445033290264</v>
      </c>
      <c r="D97" s="48">
        <f t="shared" si="15"/>
        <v>-10.730345520553538</v>
      </c>
      <c r="E97" s="48">
        <f t="shared" si="15"/>
        <v>-7.642627939142456</v>
      </c>
      <c r="F97" s="48">
        <f t="shared" si="15"/>
        <v>-16.2184624517661</v>
      </c>
      <c r="G97" s="48">
        <f t="shared" si="15"/>
        <v>-1.3757522557387891</v>
      </c>
      <c r="H97" s="48">
        <f t="shared" si="15"/>
        <v>-5.640081324426377</v>
      </c>
      <c r="I97" s="48">
        <f t="shared" si="15"/>
        <v>-2.9554760423148756</v>
      </c>
      <c r="J97" s="48">
        <f t="shared" si="15"/>
        <v>-9.197885646217989</v>
      </c>
      <c r="K97" s="48">
        <f t="shared" si="15"/>
        <v>-15.038589562764459</v>
      </c>
      <c r="L97" s="48">
        <f t="shared" si="15"/>
        <v>-11.739905063291136</v>
      </c>
      <c r="M97" s="48">
        <f t="shared" si="15"/>
        <v>-20.83126275882182</v>
      </c>
    </row>
    <row r="98" spans="1:13" s="57" customFormat="1" ht="12.75">
      <c r="A98" s="41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3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3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3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3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3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3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3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3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3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3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3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2.75">
      <c r="A113" s="58" t="s">
        <v>33</v>
      </c>
      <c r="B113" s="56"/>
      <c r="C113" s="56"/>
      <c r="D113" s="59"/>
      <c r="E113" s="58"/>
      <c r="F113" s="56"/>
      <c r="G113" s="56"/>
      <c r="H113" s="56"/>
      <c r="I113" s="56"/>
      <c r="J113" s="59"/>
      <c r="K113" s="56"/>
      <c r="L113" s="56"/>
      <c r="M113" s="56"/>
    </row>
    <row r="114" ht="12.75"/>
    <row r="115" ht="12.75">
      <c r="A115" s="36" t="s">
        <v>28</v>
      </c>
    </row>
    <row r="116" spans="1:15" ht="12.75">
      <c r="A116" s="43">
        <v>95</v>
      </c>
      <c r="B116" s="51">
        <f>dollars!B115*currency!B53</f>
        <v>6110410.4</v>
      </c>
      <c r="C116" s="51">
        <f>dollars!C115*currency!C53</f>
        <v>6636609.72</v>
      </c>
      <c r="D116" s="51">
        <f>dollars!D115*currency!D53</f>
        <v>7785342.62</v>
      </c>
      <c r="E116" s="51">
        <f>dollars!E115*currency!E53</f>
        <v>7796265</v>
      </c>
      <c r="F116" s="51">
        <f>dollars!F115*currency!F53</f>
        <v>8106290.24</v>
      </c>
      <c r="G116" s="51">
        <f>dollars!G115*currency!G53</f>
        <v>8558655.84</v>
      </c>
      <c r="H116" s="51">
        <f>dollars!H115*currency!H53</f>
        <v>7937249.85</v>
      </c>
      <c r="I116" s="51">
        <f>dollars!I115*currency!I53</f>
        <v>8150359.48</v>
      </c>
      <c r="J116" s="51">
        <f>dollars!J115*currency!J53</f>
        <v>8475768.9</v>
      </c>
      <c r="K116" s="51">
        <f>dollars!K115*currency!K53</f>
        <v>8843517.6</v>
      </c>
      <c r="L116" s="51">
        <f>dollars!L115*currency!L53</f>
        <v>8819746.83</v>
      </c>
      <c r="M116" s="51">
        <f>dollars!M115*currency!M53</f>
        <v>9065587.56</v>
      </c>
      <c r="N116" s="51">
        <f>SUM(B116:M116)</f>
        <v>96285804.04</v>
      </c>
      <c r="O116" s="67"/>
    </row>
    <row r="117" spans="1:15" ht="12.75">
      <c r="A117" s="43">
        <v>96</v>
      </c>
      <c r="B117" s="51">
        <f>dollars!B116*currency!B54</f>
        <v>7812080.21</v>
      </c>
      <c r="C117" s="51">
        <f>dollars!C116*currency!C54</f>
        <v>7711507.239999999</v>
      </c>
      <c r="D117" s="51">
        <f>dollars!D116*currency!D54</f>
        <v>9132031.25</v>
      </c>
      <c r="E117" s="51">
        <f>dollars!E116*currency!E54</f>
        <v>8301433.909999999</v>
      </c>
      <c r="F117" s="51">
        <f>dollars!F116*currency!F54</f>
        <v>8765877.76</v>
      </c>
      <c r="G117" s="51">
        <f>dollars!G116*currency!G54</f>
        <v>9018543.92</v>
      </c>
      <c r="H117" s="51">
        <f>dollars!H116*currency!H54</f>
        <v>8043885.72</v>
      </c>
      <c r="I117" s="51">
        <f>dollars!I116*currency!I54</f>
        <v>7912438.47</v>
      </c>
      <c r="J117" s="51">
        <f>dollars!J116*currency!J54</f>
        <v>8211025.92</v>
      </c>
      <c r="K117" s="51">
        <f>dollars!K116*currency!K54</f>
        <v>9805523.28</v>
      </c>
      <c r="L117" s="51">
        <f>dollars!L116*currency!L54</f>
        <v>9439853.87</v>
      </c>
      <c r="M117" s="51">
        <f>dollars!M116*currency!M54</f>
        <v>10252824.4</v>
      </c>
      <c r="N117" s="51">
        <f>SUM(B117:M117)</f>
        <v>104407025.95</v>
      </c>
      <c r="O117" s="83">
        <f>RATE(1,,-N116,N117)*100</f>
        <v>8.434495605007568</v>
      </c>
    </row>
    <row r="118" spans="1:15" ht="12.75">
      <c r="A118" s="43">
        <v>97</v>
      </c>
      <c r="B118" s="51">
        <f>dollars!B117*currency!B55</f>
        <v>7677815.92</v>
      </c>
      <c r="C118" s="51">
        <f>dollars!C117*currency!C55</f>
        <v>8115449.7</v>
      </c>
      <c r="D118" s="51">
        <f>dollars!D117*currency!D55</f>
        <v>10151167.78</v>
      </c>
      <c r="E118" s="51">
        <f>dollars!E117*currency!E55</f>
        <v>10182652.336</v>
      </c>
      <c r="F118" s="51">
        <f>dollars!F117*currency!F55</f>
        <v>10476770.43</v>
      </c>
      <c r="G118" s="51">
        <f>dollars!G117*currency!G55</f>
        <v>11022204.284</v>
      </c>
      <c r="H118" s="51">
        <f>dollars!H117*currency!H55</f>
        <v>10513955.399999999</v>
      </c>
      <c r="I118" s="51">
        <f>dollars!I117*currency!I55</f>
        <v>9891183.95</v>
      </c>
      <c r="J118" s="51">
        <f>dollars!J117*currency!J55</f>
        <v>10308613.02</v>
      </c>
      <c r="K118" s="51">
        <f>dollars!K117*currency!K55</f>
        <v>11490860.25</v>
      </c>
      <c r="L118" s="51">
        <f>dollars!L117*currency!L55</f>
        <v>12136713.719999999</v>
      </c>
      <c r="M118" s="51">
        <f>dollars!M117*currency!M55</f>
        <v>18444146.24</v>
      </c>
      <c r="N118" s="51">
        <f>SUM(B118:M118)</f>
        <v>130411533.02999999</v>
      </c>
      <c r="O118" s="83">
        <f>RATE(1,,-N117,N118)*100</f>
        <v>24.906855495006067</v>
      </c>
    </row>
    <row r="119" spans="1:15" ht="12.75">
      <c r="A119" s="43">
        <v>98</v>
      </c>
      <c r="B119" s="52">
        <f>dollars!B118*currency!B56</f>
        <v>15314620.765</v>
      </c>
      <c r="C119" s="52">
        <f>dollars!C118*currency!C56</f>
        <v>18255225.825</v>
      </c>
      <c r="D119" s="52">
        <f>dollars!D118*currency!D56</f>
        <v>17881030.926</v>
      </c>
      <c r="E119" s="52">
        <f>dollars!E118*currency!E56</f>
        <v>16742445.04</v>
      </c>
      <c r="F119" s="52">
        <f>dollars!F118*currency!F56</f>
        <v>15834210.183000002</v>
      </c>
      <c r="G119" s="52">
        <f>dollars!G118*currency!G56</f>
        <v>16028746.88</v>
      </c>
      <c r="H119" s="52">
        <f>dollars!H118*currency!H56</f>
        <v>12975811</v>
      </c>
      <c r="I119" s="52">
        <f>dollars!I118*currency!I56</f>
        <v>12741603.684</v>
      </c>
      <c r="J119" s="52">
        <f>dollars!J118*currency!J56</f>
        <v>14754468.719999999</v>
      </c>
      <c r="K119" s="52">
        <f>dollars!K118*currency!K56</f>
        <v>14409344.040000001</v>
      </c>
      <c r="L119" s="52">
        <f>dollars!L118*currency!L56</f>
        <v>15479335.822999999</v>
      </c>
      <c r="M119" s="52">
        <f>dollars!M118*currency!M56</f>
        <v>15629913.26</v>
      </c>
      <c r="N119" s="51">
        <f>SUM(B119:D119)</f>
        <v>51450877.516</v>
      </c>
      <c r="O119" s="48">
        <f>RATE(1,,-N120,N119)*100</f>
        <v>98.31181788691524</v>
      </c>
    </row>
    <row r="120" spans="1:15" ht="12.75">
      <c r="A120" s="47" t="s">
        <v>15</v>
      </c>
      <c r="B120" s="43"/>
      <c r="C120" s="43"/>
      <c r="D120" s="43"/>
      <c r="E120" s="73"/>
      <c r="F120" s="43"/>
      <c r="G120" s="43"/>
      <c r="H120" s="43"/>
      <c r="I120" s="43"/>
      <c r="J120" s="43"/>
      <c r="K120" s="37"/>
      <c r="L120" s="37"/>
      <c r="M120" s="37"/>
      <c r="N120" s="54">
        <f>SUM(B118:D118)</f>
        <v>25944433.4</v>
      </c>
      <c r="O120" s="51"/>
    </row>
    <row r="121" spans="1:13" ht="12.75">
      <c r="A121" s="43">
        <v>96</v>
      </c>
      <c r="B121" s="48">
        <f aca="true" t="shared" si="16" ref="B121:M121">RATE(1,,-B116,B117)*100</f>
        <v>27.848699164298353</v>
      </c>
      <c r="C121" s="48">
        <f t="shared" si="16"/>
        <v>16.19648533438244</v>
      </c>
      <c r="D121" s="48">
        <f t="shared" si="16"/>
        <v>17.29774392382488</v>
      </c>
      <c r="E121" s="48">
        <f t="shared" si="16"/>
        <v>6.479627231757753</v>
      </c>
      <c r="F121" s="48">
        <f t="shared" si="16"/>
        <v>8.136737033486733</v>
      </c>
      <c r="G121" s="48">
        <f t="shared" si="16"/>
        <v>5.373368068507348</v>
      </c>
      <c r="H121" s="48">
        <f t="shared" si="16"/>
        <v>1.3434863714161571</v>
      </c>
      <c r="I121" s="48">
        <f t="shared" si="16"/>
        <v>-2.9191474386354397</v>
      </c>
      <c r="J121" s="48">
        <f t="shared" si="16"/>
        <v>-3.123527589337651</v>
      </c>
      <c r="K121" s="48">
        <f t="shared" si="16"/>
        <v>10.878088601304977</v>
      </c>
      <c r="L121" s="48">
        <f t="shared" si="16"/>
        <v>7.030893878843893</v>
      </c>
      <c r="M121" s="48">
        <f t="shared" si="16"/>
        <v>13.096082654790447</v>
      </c>
    </row>
    <row r="122" spans="1:13" ht="12.75">
      <c r="A122" s="43">
        <v>97</v>
      </c>
      <c r="B122" s="48">
        <f aca="true" t="shared" si="17" ref="B122:M123">RATE(1,,-B117,B118)*100</f>
        <v>-1.718675261784085</v>
      </c>
      <c r="C122" s="48">
        <f t="shared" si="17"/>
        <v>5.238177796225487</v>
      </c>
      <c r="D122" s="48">
        <f t="shared" si="17"/>
        <v>11.16002017623406</v>
      </c>
      <c r="E122" s="48">
        <f t="shared" si="17"/>
        <v>22.661367257695833</v>
      </c>
      <c r="F122" s="48">
        <f t="shared" si="17"/>
        <v>19.517642349600827</v>
      </c>
      <c r="G122" s="48">
        <f t="shared" si="17"/>
        <v>22.21711599759001</v>
      </c>
      <c r="H122" s="48">
        <f t="shared" si="17"/>
        <v>30.707418851793427</v>
      </c>
      <c r="I122" s="48">
        <f t="shared" si="17"/>
        <v>25.00803623942747</v>
      </c>
      <c r="J122" s="48">
        <f t="shared" si="17"/>
        <v>25.545980739030462</v>
      </c>
      <c r="K122" s="48">
        <f t="shared" si="17"/>
        <v>17.187629072662826</v>
      </c>
      <c r="L122" s="48">
        <f t="shared" si="17"/>
        <v>28.568872856926962</v>
      </c>
      <c r="M122" s="48">
        <f t="shared" si="17"/>
        <v>79.89332032254445</v>
      </c>
    </row>
    <row r="123" spans="1:13" ht="12.75">
      <c r="A123" s="43">
        <v>98</v>
      </c>
      <c r="B123" s="48">
        <f t="shared" si="17"/>
        <v>99.46584972305513</v>
      </c>
      <c r="C123" s="48">
        <f t="shared" si="17"/>
        <v>124.94410660939712</v>
      </c>
      <c r="D123" s="48">
        <f t="shared" si="17"/>
        <v>76.14752621101884</v>
      </c>
      <c r="E123" s="48">
        <f t="shared" si="17"/>
        <v>64.42125771895746</v>
      </c>
      <c r="F123" s="48">
        <f t="shared" si="17"/>
        <v>51.13636677252269</v>
      </c>
      <c r="G123" s="48">
        <f t="shared" si="17"/>
        <v>45.42233537866446</v>
      </c>
      <c r="H123" s="48">
        <f t="shared" si="17"/>
        <v>23.41512310390817</v>
      </c>
      <c r="I123" s="48">
        <f t="shared" si="17"/>
        <v>28.817781050366577</v>
      </c>
      <c r="J123" s="48">
        <f t="shared" si="17"/>
        <v>43.12758361745156</v>
      </c>
      <c r="K123" s="48">
        <f t="shared" si="17"/>
        <v>25.398305492402095</v>
      </c>
      <c r="L123" s="48">
        <f t="shared" si="17"/>
        <v>27.54141013882298</v>
      </c>
      <c r="M123" s="48">
        <f t="shared" si="17"/>
        <v>-15.258136339738758</v>
      </c>
    </row>
    <row r="124" spans="1:13" ht="12.75">
      <c r="A124" s="36" t="s">
        <v>29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5" ht="12.75">
      <c r="A125" s="43">
        <v>95</v>
      </c>
      <c r="B125" s="51">
        <f>dollars!B124*currency!B53</f>
        <v>7022624.32</v>
      </c>
      <c r="C125" s="51">
        <f>dollars!C124*currency!C53</f>
        <v>7792143.84</v>
      </c>
      <c r="D125" s="51">
        <f>dollars!D124*currency!D53</f>
        <v>9084197.540000001</v>
      </c>
      <c r="E125" s="51">
        <f>dollars!E124*currency!E53</f>
        <v>8513110</v>
      </c>
      <c r="F125" s="51">
        <f>dollars!F124*currency!F53</f>
        <v>8997936.48</v>
      </c>
      <c r="G125" s="51">
        <f>dollars!G124*currency!G53</f>
        <v>9005386.32</v>
      </c>
      <c r="H125" s="51">
        <f>dollars!H124*currency!H53</f>
        <v>8561026.09</v>
      </c>
      <c r="I125" s="51">
        <f>dollars!I124*currency!I53</f>
        <v>8843059.4</v>
      </c>
      <c r="J125" s="51">
        <f>dollars!J124*currency!J53</f>
        <v>8972389.950000001</v>
      </c>
      <c r="K125" s="51">
        <f>dollars!K124*currency!K53</f>
        <v>9003136.799999999</v>
      </c>
      <c r="L125" s="51">
        <f>dollars!L124*currency!L53</f>
        <v>9137513.16</v>
      </c>
      <c r="M125" s="51">
        <f>dollars!M124*currency!M53</f>
        <v>9103370.48</v>
      </c>
      <c r="N125" s="51">
        <f>SUM(B125:M125)</f>
        <v>104035894.38000001</v>
      </c>
      <c r="O125" s="67"/>
    </row>
    <row r="126" spans="1:15" ht="12.75">
      <c r="A126" s="43">
        <v>96</v>
      </c>
      <c r="B126" s="51">
        <f>dollars!B125*currency!B54</f>
        <v>9490539.85</v>
      </c>
      <c r="C126" s="51">
        <f>dollars!C125*currency!C54</f>
        <v>8952932.719999999</v>
      </c>
      <c r="D126" s="51">
        <f>dollars!D125*currency!D54</f>
        <v>9480468.75</v>
      </c>
      <c r="E126" s="51">
        <f>dollars!E125*currency!E54</f>
        <v>9851367.889999999</v>
      </c>
      <c r="F126" s="51">
        <f>dollars!F125*currency!F54</f>
        <v>9891648.639999999</v>
      </c>
      <c r="G126" s="51">
        <f>dollars!G125*currency!G54</f>
        <v>9358474.88</v>
      </c>
      <c r="H126" s="51">
        <f>dollars!H125*currency!H54</f>
        <v>10345622.04</v>
      </c>
      <c r="I126" s="51">
        <f>dollars!I125*currency!I54</f>
        <v>10584223.979999999</v>
      </c>
      <c r="J126" s="51">
        <f>dollars!J125*currency!J54</f>
        <v>9371351.04</v>
      </c>
      <c r="K126" s="51">
        <f>dollars!K125*currency!K54</f>
        <v>11209149.84</v>
      </c>
      <c r="L126" s="51">
        <f>dollars!L125*currency!L54</f>
        <v>11064644.93</v>
      </c>
      <c r="M126" s="51">
        <f>dollars!M125*currency!M54</f>
        <v>11408993.959999999</v>
      </c>
      <c r="N126" s="51">
        <f>SUM(B126:M126)</f>
        <v>121009418.52000003</v>
      </c>
      <c r="O126" s="83">
        <f>RATE(1,,-N125,N126)*100</f>
        <v>16.315065335049432</v>
      </c>
    </row>
    <row r="127" spans="1:15" ht="12.75">
      <c r="A127" s="43">
        <v>97</v>
      </c>
      <c r="B127" s="51">
        <f>dollars!B126*currency!B55</f>
        <v>10636248.2</v>
      </c>
      <c r="C127" s="51">
        <f>dollars!C126*currency!C55</f>
        <v>9954905.4</v>
      </c>
      <c r="D127" s="51">
        <f>dollars!D126*currency!D55</f>
        <v>11702579.600000001</v>
      </c>
      <c r="E127" s="51">
        <f>dollars!E126*currency!E55</f>
        <v>11442035.799999999</v>
      </c>
      <c r="F127" s="51">
        <f>dollars!F126*currency!F55</f>
        <v>10941885.299999999</v>
      </c>
      <c r="G127" s="51">
        <f>dollars!G126*currency!G55</f>
        <v>10921158.22</v>
      </c>
      <c r="H127" s="51">
        <f>dollars!H126*currency!H55</f>
        <v>11262153.5</v>
      </c>
      <c r="I127" s="51">
        <f>dollars!I126*currency!I55</f>
        <v>10297474.6</v>
      </c>
      <c r="J127" s="51">
        <f>dollars!J126*currency!J55</f>
        <v>10501433.379999999</v>
      </c>
      <c r="K127" s="51">
        <f>dollars!K126*currency!K55</f>
        <v>11607013.35</v>
      </c>
      <c r="L127" s="51">
        <f>dollars!L126*currency!L55</f>
        <v>12009541.799999999</v>
      </c>
      <c r="M127" s="51">
        <f>dollars!M126*currency!M55</f>
        <v>15161361.28</v>
      </c>
      <c r="N127" s="51">
        <f>SUM(B127:M127)</f>
        <v>136437790.42999998</v>
      </c>
      <c r="O127" s="83">
        <f>RATE(1,,-N126,N127)*100</f>
        <v>12.74972816058115</v>
      </c>
    </row>
    <row r="128" spans="1:15" ht="12.75">
      <c r="A128" s="43">
        <v>98</v>
      </c>
      <c r="B128" s="52">
        <f>dollars!B127*currency!B56</f>
        <v>12737823.733000001</v>
      </c>
      <c r="C128" s="52">
        <f>dollars!C127*currency!C56</f>
        <v>12825622.35</v>
      </c>
      <c r="D128" s="52">
        <f>dollars!D127*currency!D56</f>
        <v>12340052.334</v>
      </c>
      <c r="E128" s="52">
        <f>dollars!E127*currency!E56</f>
        <v>11394358.735999998</v>
      </c>
      <c r="F128" s="52">
        <f>dollars!F127*currency!F56</f>
        <v>10628246.817</v>
      </c>
      <c r="G128" s="52">
        <f>dollars!G127*currency!G56</f>
        <v>10810893.058</v>
      </c>
      <c r="H128" s="52">
        <f>dollars!H127*currency!H56</f>
        <v>9183070.71</v>
      </c>
      <c r="I128" s="52">
        <f>dollars!I127*currency!I56</f>
        <v>9338882.887999998</v>
      </c>
      <c r="J128" s="52">
        <f>dollars!J127*currency!J56</f>
        <v>9942549.48</v>
      </c>
      <c r="K128" s="52">
        <f>dollars!K127*currency!K56</f>
        <v>10217158.288</v>
      </c>
      <c r="L128" s="52">
        <f>dollars!L127*currency!L56</f>
        <v>10779879.706</v>
      </c>
      <c r="M128" s="52">
        <f>dollars!M127*currency!M56</f>
        <v>10546521.46</v>
      </c>
      <c r="N128" s="51">
        <f>SUM(B128:D128)</f>
        <v>37903498.417</v>
      </c>
      <c r="O128" s="48">
        <f>RATE(1,,-N129,N128)*100</f>
        <v>17.37106447946996</v>
      </c>
    </row>
    <row r="129" spans="1:15" ht="12.75">
      <c r="A129" s="47" t="s">
        <v>15</v>
      </c>
      <c r="B129" s="43"/>
      <c r="C129" s="43"/>
      <c r="D129" s="43"/>
      <c r="E129" s="73"/>
      <c r="F129" s="43"/>
      <c r="G129" s="43"/>
      <c r="H129" s="43"/>
      <c r="I129" s="43"/>
      <c r="J129" s="43"/>
      <c r="K129" s="37"/>
      <c r="L129" s="37"/>
      <c r="M129" s="37"/>
      <c r="N129" s="54">
        <f>SUM(B127:D127)</f>
        <v>32293733.200000003</v>
      </c>
      <c r="O129" s="51"/>
    </row>
    <row r="130" spans="1:13" ht="12.75">
      <c r="A130" s="37">
        <v>96</v>
      </c>
      <c r="B130" s="48">
        <f aca="true" t="shared" si="18" ref="B130:M130">RATE(1,,-B125,B126)*100</f>
        <v>35.1423544467775</v>
      </c>
      <c r="C130" s="48">
        <f t="shared" si="18"/>
        <v>14.896912888610125</v>
      </c>
      <c r="D130" s="48">
        <f t="shared" si="18"/>
        <v>4.362203796814383</v>
      </c>
      <c r="E130" s="48">
        <f t="shared" si="18"/>
        <v>15.719964736741307</v>
      </c>
      <c r="F130" s="48">
        <f t="shared" si="18"/>
        <v>9.932412414629523</v>
      </c>
      <c r="G130" s="48">
        <f t="shared" si="18"/>
        <v>3.920859666129245</v>
      </c>
      <c r="H130" s="48">
        <f t="shared" si="18"/>
        <v>20.845584760973416</v>
      </c>
      <c r="I130" s="48">
        <f t="shared" si="18"/>
        <v>19.68961759999033</v>
      </c>
      <c r="J130" s="48">
        <f t="shared" si="18"/>
        <v>4.446542027522974</v>
      </c>
      <c r="K130" s="48">
        <f t="shared" si="18"/>
        <v>24.502715986721444</v>
      </c>
      <c r="L130" s="48">
        <f t="shared" si="18"/>
        <v>21.090330993296188</v>
      </c>
      <c r="M130" s="48">
        <f t="shared" si="18"/>
        <v>25.327141030516394</v>
      </c>
    </row>
    <row r="131" spans="1:13" ht="12.75">
      <c r="A131" s="37">
        <v>97</v>
      </c>
      <c r="B131" s="48">
        <f aca="true" t="shared" si="19" ref="B131:M132">RATE(1,,-B126,B127)*100</f>
        <v>12.072109364779692</v>
      </c>
      <c r="C131" s="48">
        <f t="shared" si="19"/>
        <v>11.191558245061858</v>
      </c>
      <c r="D131" s="48">
        <f t="shared" si="19"/>
        <v>23.438828908117042</v>
      </c>
      <c r="E131" s="48">
        <f t="shared" si="19"/>
        <v>16.14667047014525</v>
      </c>
      <c r="F131" s="48">
        <f t="shared" si="19"/>
        <v>10.61740765591933</v>
      </c>
      <c r="G131" s="48">
        <f t="shared" si="19"/>
        <v>16.69805561309579</v>
      </c>
      <c r="H131" s="48">
        <f t="shared" si="19"/>
        <v>8.859123757434316</v>
      </c>
      <c r="I131" s="48">
        <f t="shared" si="19"/>
        <v>-2.7092149650446</v>
      </c>
      <c r="J131" s="48">
        <f t="shared" si="19"/>
        <v>12.058905222698813</v>
      </c>
      <c r="K131" s="48">
        <f t="shared" si="19"/>
        <v>3.549453042194317</v>
      </c>
      <c r="L131" s="48">
        <f t="shared" si="19"/>
        <v>8.539784836999738</v>
      </c>
      <c r="M131" s="48">
        <f t="shared" si="19"/>
        <v>32.88955479471566</v>
      </c>
    </row>
    <row r="132" spans="1:13" ht="12.75">
      <c r="A132" s="37">
        <v>98</v>
      </c>
      <c r="B132" s="48">
        <f t="shared" si="19"/>
        <v>19.758616887108758</v>
      </c>
      <c r="C132" s="48">
        <f t="shared" si="19"/>
        <v>28.83720974385151</v>
      </c>
      <c r="D132" s="48">
        <f t="shared" si="19"/>
        <v>5.447283896278712</v>
      </c>
      <c r="E132" s="48">
        <f t="shared" si="19"/>
        <v>-0.4166834017421956</v>
      </c>
      <c r="F132" s="48">
        <f t="shared" si="19"/>
        <v>-2.8664025842054746</v>
      </c>
      <c r="G132" s="48">
        <f t="shared" si="19"/>
        <v>-1.0096471434510512</v>
      </c>
      <c r="H132" s="48">
        <f t="shared" si="19"/>
        <v>-18.460792511840655</v>
      </c>
      <c r="I132" s="48">
        <f t="shared" si="19"/>
        <v>-9.308998072206952</v>
      </c>
      <c r="J132" s="48">
        <f t="shared" si="19"/>
        <v>-5.321977293732046</v>
      </c>
      <c r="K132" s="48">
        <f t="shared" si="19"/>
        <v>-11.974269522141965</v>
      </c>
      <c r="L132" s="48">
        <f t="shared" si="19"/>
        <v>-10.239042541989395</v>
      </c>
      <c r="M132" s="48">
        <f t="shared" si="19"/>
        <v>-30.43816273996208</v>
      </c>
    </row>
    <row r="133" spans="1:13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ht="12.75"/>
    <row r="135" spans="1:13" ht="12.75">
      <c r="A135" s="36" t="s">
        <v>34</v>
      </c>
      <c r="B135" s="37"/>
      <c r="C135" s="37"/>
      <c r="D135" s="43"/>
      <c r="E135" s="36"/>
      <c r="F135" s="37"/>
      <c r="G135" s="37"/>
      <c r="H135" s="37"/>
      <c r="I135" s="37"/>
      <c r="J135" s="43"/>
      <c r="K135" s="37"/>
      <c r="L135" s="37"/>
      <c r="M135" s="37"/>
    </row>
    <row r="136" ht="12.75"/>
    <row r="137" ht="12.75">
      <c r="A137" s="36" t="s">
        <v>28</v>
      </c>
    </row>
    <row r="138" spans="1:15" ht="12.75">
      <c r="A138" s="43">
        <v>95</v>
      </c>
      <c r="B138" s="51">
        <v>13654</v>
      </c>
      <c r="C138" s="51">
        <v>13037</v>
      </c>
      <c r="D138" s="51">
        <v>13953</v>
      </c>
      <c r="E138" s="51">
        <v>14938</v>
      </c>
      <c r="F138" s="51">
        <v>14688</v>
      </c>
      <c r="G138" s="51">
        <v>15623</v>
      </c>
      <c r="H138" s="51">
        <v>15516</v>
      </c>
      <c r="I138" s="51">
        <v>16415</v>
      </c>
      <c r="J138" s="51">
        <v>16960</v>
      </c>
      <c r="K138" s="51">
        <v>15951</v>
      </c>
      <c r="L138" s="51">
        <v>17047</v>
      </c>
      <c r="M138" s="51">
        <v>17514</v>
      </c>
      <c r="N138" s="51">
        <f>SUM(B138:M138)</f>
        <v>185296</v>
      </c>
      <c r="O138" s="67"/>
    </row>
    <row r="139" spans="1:15" ht="12.75">
      <c r="A139" s="43">
        <v>96</v>
      </c>
      <c r="B139" s="51">
        <v>16122</v>
      </c>
      <c r="C139" s="51">
        <v>13008</v>
      </c>
      <c r="D139" s="51">
        <v>18180</v>
      </c>
      <c r="E139" s="51">
        <v>15972</v>
      </c>
      <c r="F139" s="51">
        <v>16976</v>
      </c>
      <c r="G139" s="51">
        <v>16211</v>
      </c>
      <c r="H139" s="51">
        <v>15895</v>
      </c>
      <c r="I139" s="51">
        <v>17218</v>
      </c>
      <c r="J139" s="51">
        <v>16570</v>
      </c>
      <c r="K139" s="51">
        <v>16936</v>
      </c>
      <c r="L139" s="51">
        <v>16501</v>
      </c>
      <c r="M139" s="51">
        <v>17290.8</v>
      </c>
      <c r="N139" s="51">
        <f>SUM(B139:M139)</f>
        <v>196879.8</v>
      </c>
      <c r="O139" s="83">
        <f>RATE(1,,-N138,N139)*100</f>
        <v>6.2515110957602955</v>
      </c>
    </row>
    <row r="140" spans="1:15" ht="12.75">
      <c r="A140" s="43">
        <v>97</v>
      </c>
      <c r="B140" s="51">
        <v>16772</v>
      </c>
      <c r="C140" s="51">
        <v>13521</v>
      </c>
      <c r="D140" s="51">
        <v>18681</v>
      </c>
      <c r="E140" s="51">
        <v>15654</v>
      </c>
      <c r="F140" s="51">
        <v>17254</v>
      </c>
      <c r="G140" s="51">
        <v>16544</v>
      </c>
      <c r="H140" s="51">
        <v>17152</v>
      </c>
      <c r="I140" s="51">
        <v>19451</v>
      </c>
      <c r="J140" s="52">
        <v>20160</v>
      </c>
      <c r="K140" s="52">
        <v>21627.567720622934</v>
      </c>
      <c r="L140" s="52">
        <v>21612.49485534439</v>
      </c>
      <c r="M140" s="52">
        <v>22982</v>
      </c>
      <c r="N140" s="51">
        <f>SUM(B140:M140)</f>
        <v>221411.0625759673</v>
      </c>
      <c r="O140" s="83">
        <f>RATE(1,,-N139,N140)*100</f>
        <v>12.460020060954621</v>
      </c>
    </row>
    <row r="141" spans="1:15" ht="12.75">
      <c r="A141" s="43">
        <v>98</v>
      </c>
      <c r="B141" s="52">
        <v>22721.7</v>
      </c>
      <c r="C141" s="52">
        <v>25592.3</v>
      </c>
      <c r="D141" s="52">
        <v>24501.3</v>
      </c>
      <c r="E141" s="52">
        <v>19561.625</v>
      </c>
      <c r="F141" s="91">
        <v>22612.056</v>
      </c>
      <c r="G141" s="52">
        <v>23660</v>
      </c>
      <c r="H141" s="52">
        <v>24060</v>
      </c>
      <c r="I141" s="52">
        <v>24387</v>
      </c>
      <c r="J141" s="52">
        <v>25209</v>
      </c>
      <c r="K141" s="52">
        <v>25534.3</v>
      </c>
      <c r="L141" s="52">
        <v>24658.2</v>
      </c>
      <c r="M141" s="52">
        <f>dollars!M140*currency!M66</f>
        <v>23796.138</v>
      </c>
      <c r="N141" s="51">
        <f>SUM(B141:D141)</f>
        <v>72815.3</v>
      </c>
      <c r="O141" s="48">
        <f>RATE(1,,-N142,N141)*100</f>
        <v>48.68154530975622</v>
      </c>
    </row>
    <row r="142" spans="1:15" ht="12.75">
      <c r="A142" s="47" t="s">
        <v>15</v>
      </c>
      <c r="B142" s="43"/>
      <c r="C142" s="43"/>
      <c r="D142" s="61"/>
      <c r="E142" s="73"/>
      <c r="F142" s="43"/>
      <c r="H142" s="51"/>
      <c r="I142" s="51"/>
      <c r="J142" s="43"/>
      <c r="K142" s="37"/>
      <c r="L142" s="37"/>
      <c r="M142" s="37"/>
      <c r="N142" s="54">
        <f>SUM(B140:D140)</f>
        <v>48974</v>
      </c>
      <c r="O142" s="51"/>
    </row>
    <row r="143" spans="1:13" ht="12.75">
      <c r="A143" s="43">
        <v>96</v>
      </c>
      <c r="B143" s="48">
        <f aca="true" t="shared" si="20" ref="B143:M143">RATE(1,,-B138,B139)*100</f>
        <v>18.075289292515016</v>
      </c>
      <c r="C143" s="48">
        <f t="shared" si="20"/>
        <v>-0.22244381376082842</v>
      </c>
      <c r="D143" s="48">
        <f t="shared" si="20"/>
        <v>30.29456030961085</v>
      </c>
      <c r="E143" s="48">
        <f t="shared" si="20"/>
        <v>6.921944035346099</v>
      </c>
      <c r="F143" s="48">
        <f t="shared" si="20"/>
        <v>15.577342047930271</v>
      </c>
      <c r="G143" s="48">
        <f t="shared" si="20"/>
        <v>3.7636817512641656</v>
      </c>
      <c r="H143" s="48">
        <f t="shared" si="20"/>
        <v>2.4426398556328994</v>
      </c>
      <c r="I143" s="48">
        <f t="shared" si="20"/>
        <v>4.891867194639052</v>
      </c>
      <c r="J143" s="48">
        <f t="shared" si="20"/>
        <v>-2.2995283018867916</v>
      </c>
      <c r="K143" s="48">
        <f t="shared" si="20"/>
        <v>6.175161431885144</v>
      </c>
      <c r="L143" s="48">
        <f t="shared" si="20"/>
        <v>-3.202909602862681</v>
      </c>
      <c r="M143" s="48">
        <f t="shared" si="20"/>
        <v>-1.2744090441932265</v>
      </c>
    </row>
    <row r="144" spans="1:13" ht="12.75">
      <c r="A144" s="43">
        <v>97</v>
      </c>
      <c r="B144" s="48">
        <f aca="true" t="shared" si="21" ref="B144:M145">RATE(1,,-B139,B140)*100</f>
        <v>4.031757846421052</v>
      </c>
      <c r="C144" s="48">
        <f t="shared" si="21"/>
        <v>3.9437269372693615</v>
      </c>
      <c r="D144" s="48">
        <f t="shared" si="21"/>
        <v>2.7557755775577646</v>
      </c>
      <c r="E144" s="48">
        <f t="shared" si="21"/>
        <v>-1.9909842223891872</v>
      </c>
      <c r="F144" s="48">
        <f t="shared" si="21"/>
        <v>1.6376060320452257</v>
      </c>
      <c r="G144" s="48">
        <f t="shared" si="21"/>
        <v>2.054160755042872</v>
      </c>
      <c r="H144" s="48">
        <f t="shared" si="21"/>
        <v>7.908147216105682</v>
      </c>
      <c r="I144" s="48">
        <f t="shared" si="21"/>
        <v>12.96898594494133</v>
      </c>
      <c r="J144" s="48">
        <f t="shared" si="21"/>
        <v>21.66566083283041</v>
      </c>
      <c r="K144" s="48">
        <f t="shared" si="21"/>
        <v>27.701746106654078</v>
      </c>
      <c r="L144" s="48">
        <f t="shared" si="21"/>
        <v>30.976879312431933</v>
      </c>
      <c r="M144" s="48">
        <f t="shared" si="21"/>
        <v>32.91461355171536</v>
      </c>
    </row>
    <row r="145" spans="1:13" ht="12.75">
      <c r="A145" s="43">
        <v>98</v>
      </c>
      <c r="B145" s="48">
        <f t="shared" si="21"/>
        <v>35.4740042928691</v>
      </c>
      <c r="C145" s="48">
        <f t="shared" si="21"/>
        <v>89.27815989941571</v>
      </c>
      <c r="D145" s="48">
        <f t="shared" si="21"/>
        <v>31.15625501846796</v>
      </c>
      <c r="E145" s="48">
        <f t="shared" si="21"/>
        <v>24.962469656317893</v>
      </c>
      <c r="F145" s="48">
        <f t="shared" si="21"/>
        <v>31.053993276921304</v>
      </c>
      <c r="G145" s="48">
        <f t="shared" si="21"/>
        <v>43.012572533849124</v>
      </c>
      <c r="H145" s="48">
        <f t="shared" si="21"/>
        <v>40.27518656716418</v>
      </c>
      <c r="I145" s="48">
        <f>RATE(1,,-I140,I141)*100</f>
        <v>25.37658732198858</v>
      </c>
      <c r="J145" s="48">
        <f>RATE(1,,-J140,J141)*100</f>
        <v>25.044642857142858</v>
      </c>
      <c r="K145" s="48">
        <f t="shared" si="21"/>
        <v>18.063669155231945</v>
      </c>
      <c r="L145" s="48">
        <f t="shared" si="21"/>
        <v>14.092334850932115</v>
      </c>
      <c r="M145" s="48">
        <f t="shared" si="21"/>
        <v>3.542502828300388</v>
      </c>
    </row>
    <row r="146" spans="1:13" ht="12.75">
      <c r="A146" s="36" t="s">
        <v>29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5" ht="12.75">
      <c r="A147" s="43">
        <v>95</v>
      </c>
      <c r="B147" s="51">
        <v>13502</v>
      </c>
      <c r="C147" s="51">
        <v>13515</v>
      </c>
      <c r="D147" s="51">
        <v>15343</v>
      </c>
      <c r="E147" s="51">
        <v>15239</v>
      </c>
      <c r="F147" s="51">
        <v>16036</v>
      </c>
      <c r="G147" s="51">
        <v>17744</v>
      </c>
      <c r="H147" s="51">
        <v>16858</v>
      </c>
      <c r="I147" s="51">
        <v>17557</v>
      </c>
      <c r="J147" s="51">
        <v>17214</v>
      </c>
      <c r="K147" s="51">
        <v>17544</v>
      </c>
      <c r="L147" s="51">
        <v>17087</v>
      </c>
      <c r="M147" s="51">
        <v>16857</v>
      </c>
      <c r="N147" s="51">
        <f>SUM(B147:M147)</f>
        <v>194496</v>
      </c>
      <c r="O147" s="67"/>
    </row>
    <row r="148" spans="1:15" ht="12.75">
      <c r="A148" s="43">
        <v>96</v>
      </c>
      <c r="B148" s="51">
        <v>17267</v>
      </c>
      <c r="C148" s="51">
        <v>13744</v>
      </c>
      <c r="D148" s="51">
        <v>17656</v>
      </c>
      <c r="E148" s="51">
        <v>16225</v>
      </c>
      <c r="F148" s="51">
        <v>16738</v>
      </c>
      <c r="G148" s="51">
        <v>15659</v>
      </c>
      <c r="H148" s="51">
        <v>16510</v>
      </c>
      <c r="I148" s="51">
        <v>16613</v>
      </c>
      <c r="J148" s="51">
        <v>15920</v>
      </c>
      <c r="K148" s="51">
        <v>17719</v>
      </c>
      <c r="L148" s="51">
        <v>17027</v>
      </c>
      <c r="M148" s="51">
        <v>16228</v>
      </c>
      <c r="N148" s="51">
        <f>SUM(B148:M148)</f>
        <v>197306</v>
      </c>
      <c r="O148" s="83">
        <f>RATE(1,,-N147,N148)*100</f>
        <v>1.4447597894044109</v>
      </c>
    </row>
    <row r="149" spans="1:15" ht="12.75">
      <c r="A149" s="43">
        <v>97</v>
      </c>
      <c r="B149" s="51">
        <v>16857</v>
      </c>
      <c r="C149" s="51">
        <v>13153</v>
      </c>
      <c r="D149" s="51">
        <v>16925</v>
      </c>
      <c r="E149" s="51">
        <v>17759</v>
      </c>
      <c r="F149" s="51">
        <v>17096</v>
      </c>
      <c r="G149" s="51">
        <v>19343</v>
      </c>
      <c r="H149" s="51">
        <v>18007</v>
      </c>
      <c r="I149" s="51">
        <v>18296</v>
      </c>
      <c r="J149" s="52">
        <v>18953</v>
      </c>
      <c r="K149" s="52">
        <v>21790</v>
      </c>
      <c r="L149" s="52">
        <v>20810</v>
      </c>
      <c r="M149" s="52">
        <v>21988</v>
      </c>
      <c r="N149" s="51">
        <f>SUM(B149:M149)</f>
        <v>220977</v>
      </c>
      <c r="O149" s="83">
        <f>RATE(1,,-N148,N149)*100</f>
        <v>11.997100949793724</v>
      </c>
    </row>
    <row r="150" spans="1:15" ht="12.75">
      <c r="A150" s="43">
        <v>98</v>
      </c>
      <c r="B150" s="52">
        <v>20140</v>
      </c>
      <c r="C150" s="52">
        <v>20083.7</v>
      </c>
      <c r="D150" s="52">
        <v>20778.7</v>
      </c>
      <c r="E150" s="52">
        <v>18964.652000000002</v>
      </c>
      <c r="F150" s="52">
        <v>18852.291</v>
      </c>
      <c r="G150" s="52">
        <v>17610</v>
      </c>
      <c r="H150" s="52">
        <v>20010</v>
      </c>
      <c r="I150" s="52">
        <v>18136</v>
      </c>
      <c r="J150" s="52">
        <v>18921</v>
      </c>
      <c r="K150" s="52">
        <v>18912.2</v>
      </c>
      <c r="L150" s="52">
        <v>18182.1</v>
      </c>
      <c r="M150" s="52">
        <f>dollars!M149*currency!M66</f>
        <v>17394.7488</v>
      </c>
      <c r="N150" s="51">
        <f>SUM(B150:D150)</f>
        <v>61002.399999999994</v>
      </c>
      <c r="O150" s="48">
        <f>RATE(1,,-N151,N150)*100</f>
        <v>29.972089059337375</v>
      </c>
    </row>
    <row r="151" spans="1:15" ht="12.75">
      <c r="A151" s="47" t="s">
        <v>15</v>
      </c>
      <c r="B151" s="43"/>
      <c r="C151" s="43"/>
      <c r="D151" s="61"/>
      <c r="E151" s="73"/>
      <c r="F151" s="43"/>
      <c r="G151" s="43"/>
      <c r="H151" s="51"/>
      <c r="I151" s="51"/>
      <c r="J151" s="43"/>
      <c r="K151" s="37"/>
      <c r="L151" s="37"/>
      <c r="M151" s="37"/>
      <c r="N151" s="54">
        <f>SUM(B149:D149)</f>
        <v>46935</v>
      </c>
      <c r="O151" s="51"/>
    </row>
    <row r="152" spans="1:13" ht="12.75">
      <c r="A152" s="37">
        <v>96</v>
      </c>
      <c r="B152" s="48">
        <f aca="true" t="shared" si="22" ref="B152:M152">RATE(1,,-B147,B148)*100</f>
        <v>27.884757813657217</v>
      </c>
      <c r="C152" s="48">
        <f t="shared" si="22"/>
        <v>1.6944136145024027</v>
      </c>
      <c r="D152" s="48">
        <f t="shared" si="22"/>
        <v>15.075278628690612</v>
      </c>
      <c r="E152" s="48">
        <f t="shared" si="22"/>
        <v>6.470240829450745</v>
      </c>
      <c r="F152" s="48">
        <f t="shared" si="22"/>
        <v>4.377650286854575</v>
      </c>
      <c r="G152" s="48">
        <f t="shared" si="22"/>
        <v>-11.7504508566276</v>
      </c>
      <c r="H152" s="48">
        <f t="shared" si="22"/>
        <v>-2.0643018151619428</v>
      </c>
      <c r="I152" s="48">
        <f t="shared" si="22"/>
        <v>-5.376772797174924</v>
      </c>
      <c r="J152" s="48">
        <f t="shared" si="22"/>
        <v>-7.517137213895666</v>
      </c>
      <c r="K152" s="48">
        <f t="shared" si="22"/>
        <v>0.9974920200638381</v>
      </c>
      <c r="L152" s="48">
        <f t="shared" si="22"/>
        <v>-0.35114414467138394</v>
      </c>
      <c r="M152" s="48">
        <f t="shared" si="22"/>
        <v>-3.7313875541318215</v>
      </c>
    </row>
    <row r="153" spans="1:13" ht="12.75">
      <c r="A153" s="37">
        <v>97</v>
      </c>
      <c r="B153" s="48">
        <f aca="true" t="shared" si="23" ref="B153:M154">RATE(1,,-B148,B149)*100</f>
        <v>-2.3744715352985386</v>
      </c>
      <c r="C153" s="48">
        <f t="shared" si="23"/>
        <v>-4.300058207217694</v>
      </c>
      <c r="D153" s="48">
        <f t="shared" si="23"/>
        <v>-4.140235613955606</v>
      </c>
      <c r="E153" s="48">
        <f t="shared" si="23"/>
        <v>9.45454545454545</v>
      </c>
      <c r="F153" s="48">
        <f t="shared" si="23"/>
        <v>2.1388457402318104</v>
      </c>
      <c r="G153" s="48">
        <f t="shared" si="23"/>
        <v>23.526406539370353</v>
      </c>
      <c r="H153" s="48">
        <f t="shared" si="23"/>
        <v>9.067231980617805</v>
      </c>
      <c r="I153" s="48">
        <f t="shared" si="23"/>
        <v>10.130620598326601</v>
      </c>
      <c r="J153" s="48">
        <f t="shared" si="23"/>
        <v>19.051507537688448</v>
      </c>
      <c r="K153" s="48">
        <f t="shared" si="23"/>
        <v>22.975337208646103</v>
      </c>
      <c r="L153" s="48">
        <f t="shared" si="23"/>
        <v>22.217654313737</v>
      </c>
      <c r="M153" s="48">
        <f t="shared" si="23"/>
        <v>35.49420754251909</v>
      </c>
    </row>
    <row r="154" spans="1:13" ht="12.75">
      <c r="A154" s="37">
        <v>98</v>
      </c>
      <c r="B154" s="48">
        <f t="shared" si="23"/>
        <v>19.47558877617609</v>
      </c>
      <c r="C154" s="48">
        <f t="shared" si="23"/>
        <v>52.69292176689731</v>
      </c>
      <c r="D154" s="48">
        <f t="shared" si="23"/>
        <v>22.769276218611527</v>
      </c>
      <c r="E154" s="48">
        <f t="shared" si="23"/>
        <v>6.788963342530549</v>
      </c>
      <c r="F154" s="48">
        <f t="shared" si="23"/>
        <v>10.273110669162392</v>
      </c>
      <c r="G154" s="48">
        <f t="shared" si="23"/>
        <v>-8.95931344672491</v>
      </c>
      <c r="H154" s="48">
        <f t="shared" si="23"/>
        <v>11.12345199089244</v>
      </c>
      <c r="I154" s="48">
        <f t="shared" si="23"/>
        <v>-0.8745080891998278</v>
      </c>
      <c r="J154" s="48">
        <f t="shared" si="23"/>
        <v>-0.16883870627342196</v>
      </c>
      <c r="K154" s="48">
        <f t="shared" si="23"/>
        <v>-13.206975676916006</v>
      </c>
      <c r="L154" s="48">
        <f t="shared" si="23"/>
        <v>-12.628063431042774</v>
      </c>
      <c r="M154" s="48">
        <f t="shared" si="23"/>
        <v>-20.889808986720023</v>
      </c>
    </row>
    <row r="155" spans="1:13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ht="12.75"/>
    <row r="157" spans="1:13" ht="12.75">
      <c r="A157" s="36" t="s">
        <v>35</v>
      </c>
      <c r="B157" s="37"/>
      <c r="C157" s="37"/>
      <c r="D157" s="43"/>
      <c r="E157" s="36"/>
      <c r="F157" s="37"/>
      <c r="G157" s="37"/>
      <c r="H157" s="37"/>
      <c r="I157" s="37"/>
      <c r="J157" s="43"/>
      <c r="K157" s="37"/>
      <c r="L157" s="37"/>
      <c r="M157" s="37"/>
    </row>
    <row r="158" ht="12.75"/>
    <row r="159" ht="12.75">
      <c r="A159" s="36" t="s">
        <v>28</v>
      </c>
    </row>
    <row r="160" spans="1:15" ht="12.75">
      <c r="A160" s="43">
        <v>95</v>
      </c>
      <c r="B160" s="51">
        <v>28586.490300000158</v>
      </c>
      <c r="C160" s="51">
        <v>31635.644800001122</v>
      </c>
      <c r="D160" s="51">
        <v>33590.84100000057</v>
      </c>
      <c r="E160" s="51">
        <v>35813.01600000061</v>
      </c>
      <c r="F160" s="51">
        <v>36214.8693000008</v>
      </c>
      <c r="G160" s="51">
        <v>39076.132400000046</v>
      </c>
      <c r="H160" s="51">
        <v>40618.28800000073</v>
      </c>
      <c r="I160" s="51">
        <v>40906.04189999892</v>
      </c>
      <c r="J160" s="51">
        <v>41420.873999998665</v>
      </c>
      <c r="K160" s="51">
        <v>41596.57079999987</v>
      </c>
      <c r="L160" s="51">
        <v>37209.616199999145</v>
      </c>
      <c r="M160" s="51">
        <v>42479.926</v>
      </c>
      <c r="N160" s="51">
        <f>SUM(B160:M160)</f>
        <v>449148.3107000006</v>
      </c>
      <c r="O160" s="67"/>
    </row>
    <row r="161" spans="1:15" ht="12.75">
      <c r="A161" s="43">
        <v>96</v>
      </c>
      <c r="B161" s="51">
        <f>dollars!B160*currency!B74</f>
        <v>37227.572</v>
      </c>
      <c r="C161" s="51">
        <f>dollars!C160*currency!C74</f>
        <v>41697.1272</v>
      </c>
      <c r="D161" s="51">
        <f>dollars!D160*currency!D74</f>
        <v>43773.0147</v>
      </c>
      <c r="E161" s="51">
        <f>dollars!E160*currency!E74</f>
        <v>39075.0324</v>
      </c>
      <c r="F161" s="51">
        <f>dollars!F160*currency!F74</f>
        <v>42195.5508</v>
      </c>
      <c r="G161" s="51">
        <f>dollars!G160*currency!G74</f>
        <v>46966.5592</v>
      </c>
      <c r="H161" s="51">
        <f>dollars!H160*currency!H74</f>
        <v>44381.953</v>
      </c>
      <c r="I161" s="51">
        <f>dollars!I160*currency!I74</f>
        <v>46477.7356</v>
      </c>
      <c r="J161" s="51">
        <f>dollars!J160*currency!J74</f>
        <v>49217.9856</v>
      </c>
      <c r="K161" s="51">
        <f>dollars!K160*currency!K74</f>
        <v>49491.3612</v>
      </c>
      <c r="L161" s="51">
        <f>dollars!L160*currency!L74</f>
        <v>48591.729999999996</v>
      </c>
      <c r="M161" s="51">
        <f>dollars!M160*currency!M74</f>
        <v>49508.777500000004</v>
      </c>
      <c r="N161" s="51">
        <f>SUM(B161:M161)</f>
        <v>538604.3992</v>
      </c>
      <c r="O161" s="83">
        <f>RATE(1,,-N160,N161)*100</f>
        <v>19.916826217286978</v>
      </c>
    </row>
    <row r="162" spans="1:15" ht="12.75">
      <c r="A162" s="43">
        <v>97</v>
      </c>
      <c r="B162" s="51">
        <f>dollars!B161*currency!B75</f>
        <v>44528.8716</v>
      </c>
      <c r="C162" s="51">
        <f>dollars!C161*currency!C75</f>
        <v>47730.0732</v>
      </c>
      <c r="D162" s="51">
        <f>dollars!D161*currency!D75</f>
        <v>52690.1319</v>
      </c>
      <c r="E162" s="51">
        <f>dollars!E161*currency!E75</f>
        <v>54890.2644</v>
      </c>
      <c r="F162" s="51">
        <f>dollars!F161*currency!F75</f>
        <v>52295.874299999996</v>
      </c>
      <c r="G162" s="51">
        <f>dollars!G161*currency!G75</f>
        <v>56154.7169</v>
      </c>
      <c r="H162" s="51">
        <f>dollars!H161*currency!H75</f>
        <v>57189.5493</v>
      </c>
      <c r="I162" s="51">
        <f>dollars!I161*currency!I75</f>
        <v>66229.398</v>
      </c>
      <c r="J162" s="51">
        <f>dollars!J161*currency!J75</f>
        <v>75705.9465</v>
      </c>
      <c r="K162" s="51">
        <f>dollars!K161*currency!K75</f>
        <v>80163.0314</v>
      </c>
      <c r="L162" s="51">
        <f>dollars!L161*currency!L75</f>
        <v>79667.544</v>
      </c>
      <c r="M162" s="51">
        <f>dollars!M161*currency!M75</f>
        <v>82928.501</v>
      </c>
      <c r="N162" s="51">
        <f>SUM(B162:M162)</f>
        <v>750173.9025000001</v>
      </c>
      <c r="O162" s="83">
        <f>RATE(1,,-N161,N162)*100</f>
        <v>39.28105741695547</v>
      </c>
    </row>
    <row r="163" spans="1:15" ht="12.75">
      <c r="A163" s="43">
        <v>98</v>
      </c>
      <c r="B163" s="51">
        <f>dollars!B162*currency!B76</f>
        <v>90228.015</v>
      </c>
      <c r="C163" s="51">
        <f>dollars!C162*currency!C76</f>
        <v>90001.978</v>
      </c>
      <c r="D163" s="51">
        <f>dollars!D162*currency!D76</f>
        <v>96495.896</v>
      </c>
      <c r="E163" s="52">
        <f>dollars!E162*currency!E76</f>
        <v>87839.97</v>
      </c>
      <c r="F163" s="52">
        <f>dollars!F162*currency!F76</f>
        <v>94902.25499999999</v>
      </c>
      <c r="G163" s="52">
        <f>dollars!G162*currency!G76</f>
        <v>96553.61</v>
      </c>
      <c r="H163" s="52">
        <f>dollars!H162*currency!H76</f>
        <v>104494.281</v>
      </c>
      <c r="I163" s="52">
        <f>dollars!I162*currency!I76</f>
        <v>114147.96588</v>
      </c>
      <c r="J163" s="52">
        <f>dollars!J162*currency!J76</f>
        <v>121959.93600000002</v>
      </c>
      <c r="K163" s="52">
        <f>dollars!K162*currency!K76</f>
        <v>109021.296</v>
      </c>
      <c r="L163" s="52">
        <f>dollars!L162*currency!L76</f>
        <v>100983.29999999999</v>
      </c>
      <c r="M163" s="52">
        <f>dollars!M162*currency!M76</f>
        <v>98144.7</v>
      </c>
      <c r="N163" s="51">
        <f>SUM(B163:D163)</f>
        <v>276725.889</v>
      </c>
      <c r="O163" s="48">
        <f>RATE(1,,-N164,N163)*100</f>
        <v>90.91248823387646</v>
      </c>
    </row>
    <row r="164" spans="1:15" ht="12.75">
      <c r="A164" s="47" t="s">
        <v>15</v>
      </c>
      <c r="B164" s="43"/>
      <c r="C164" s="43"/>
      <c r="D164" s="43"/>
      <c r="E164" s="73"/>
      <c r="F164" s="43"/>
      <c r="G164" s="43"/>
      <c r="H164" s="43"/>
      <c r="I164" s="43"/>
      <c r="J164" s="43"/>
      <c r="K164" s="37"/>
      <c r="L164" s="37"/>
      <c r="M164" s="37"/>
      <c r="N164" s="54">
        <f>SUM(B162:D162)</f>
        <v>144949.0767</v>
      </c>
      <c r="O164" s="51"/>
    </row>
    <row r="165" spans="1:13" ht="12.75">
      <c r="A165" s="43">
        <v>96</v>
      </c>
      <c r="B165" s="48">
        <f aca="true" t="shared" si="24" ref="B165:M165">RATE(1,,-B160,B161)*100</f>
        <v>30.22785102094115</v>
      </c>
      <c r="C165" s="48">
        <f t="shared" si="24"/>
        <v>31.80425897308887</v>
      </c>
      <c r="D165" s="48">
        <f t="shared" si="24"/>
        <v>30.312351215020954</v>
      </c>
      <c r="E165" s="48">
        <f t="shared" si="24"/>
        <v>9.108466039272797</v>
      </c>
      <c r="F165" s="48">
        <f t="shared" si="24"/>
        <v>16.514436240141457</v>
      </c>
      <c r="G165" s="48">
        <f t="shared" si="24"/>
        <v>20.19244565769755</v>
      </c>
      <c r="H165" s="48">
        <f t="shared" si="24"/>
        <v>9.26593705770958</v>
      </c>
      <c r="I165" s="48">
        <f t="shared" si="24"/>
        <v>13.620710880857018</v>
      </c>
      <c r="J165" s="48">
        <f t="shared" si="24"/>
        <v>18.824111726859247</v>
      </c>
      <c r="K165" s="48">
        <f t="shared" si="24"/>
        <v>18.979426063650795</v>
      </c>
      <c r="L165" s="48">
        <f t="shared" si="24"/>
        <v>30.58917280635941</v>
      </c>
      <c r="M165" s="48">
        <f t="shared" si="24"/>
        <v>16.5462894167942</v>
      </c>
    </row>
    <row r="166" spans="1:13" ht="12.75">
      <c r="A166" s="43">
        <v>97</v>
      </c>
      <c r="B166" s="48">
        <f aca="true" t="shared" si="25" ref="B166:M167">RATE(1,,-B161,B162)*100</f>
        <v>19.61261293108237</v>
      </c>
      <c r="C166" s="48">
        <f t="shared" si="25"/>
        <v>14.468493167558064</v>
      </c>
      <c r="D166" s="48">
        <f t="shared" si="25"/>
        <v>20.371265861201927</v>
      </c>
      <c r="E166" s="48">
        <f t="shared" si="25"/>
        <v>40.47400866646501</v>
      </c>
      <c r="F166" s="48">
        <f t="shared" si="25"/>
        <v>23.936939578947257</v>
      </c>
      <c r="G166" s="48">
        <f t="shared" si="25"/>
        <v>19.563191037422218</v>
      </c>
      <c r="H166" s="48">
        <f t="shared" si="25"/>
        <v>28.85766721441933</v>
      </c>
      <c r="I166" s="48">
        <f t="shared" si="25"/>
        <v>42.49704109939469</v>
      </c>
      <c r="J166" s="48">
        <f t="shared" si="25"/>
        <v>53.81764527152857</v>
      </c>
      <c r="K166" s="48">
        <f t="shared" si="25"/>
        <v>61.97378584123487</v>
      </c>
      <c r="L166" s="48">
        <f t="shared" si="25"/>
        <v>63.95288663317811</v>
      </c>
      <c r="M166" s="48">
        <f t="shared" si="25"/>
        <v>67.50262314596638</v>
      </c>
    </row>
    <row r="167" spans="1:13" ht="12.75">
      <c r="A167" s="43">
        <v>98</v>
      </c>
      <c r="B167" s="48">
        <f t="shared" si="25"/>
        <v>102.62811914596104</v>
      </c>
      <c r="C167" s="48">
        <f t="shared" si="25"/>
        <v>88.56450863352123</v>
      </c>
      <c r="D167" s="48">
        <f t="shared" si="25"/>
        <v>83.13845974638751</v>
      </c>
      <c r="E167" s="48">
        <f t="shared" si="25"/>
        <v>60.02832371126272</v>
      </c>
      <c r="F167" s="48">
        <f t="shared" si="25"/>
        <v>81.47178199103173</v>
      </c>
      <c r="G167" s="48">
        <f t="shared" si="25"/>
        <v>71.94211872164207</v>
      </c>
      <c r="H167" s="48">
        <f t="shared" si="25"/>
        <v>82.71569242809196</v>
      </c>
      <c r="I167" s="48">
        <f>RATE(1,,-I162,I163)*100</f>
        <v>72.35241347052556</v>
      </c>
      <c r="J167" s="48">
        <f t="shared" si="25"/>
        <v>61.09690405891698</v>
      </c>
      <c r="K167" s="48">
        <f t="shared" si="25"/>
        <v>35.99946770476046</v>
      </c>
      <c r="L167" s="48">
        <f t="shared" si="25"/>
        <v>26.755884428921277</v>
      </c>
      <c r="M167" s="48">
        <f t="shared" si="25"/>
        <v>18.348575961839696</v>
      </c>
    </row>
    <row r="168" spans="1:13" ht="12.75">
      <c r="A168" s="36" t="s">
        <v>29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5" ht="12.75">
      <c r="A169" s="43">
        <v>95</v>
      </c>
      <c r="B169" s="51">
        <v>45698.9888</v>
      </c>
      <c r="C169" s="51">
        <v>40445.57120000062</v>
      </c>
      <c r="D169" s="51">
        <v>55415.837</v>
      </c>
      <c r="E169" s="51">
        <v>57997.84</v>
      </c>
      <c r="F169" s="51">
        <v>55420.8992</v>
      </c>
      <c r="G169" s="51">
        <v>59769.537599999014</v>
      </c>
      <c r="H169" s="51">
        <v>55492.95</v>
      </c>
      <c r="I169" s="51">
        <v>58466.5866</v>
      </c>
      <c r="J169" s="51">
        <v>63468.7248</v>
      </c>
      <c r="K169" s="51">
        <v>60810.9668</v>
      </c>
      <c r="L169" s="51">
        <v>63193.5465</v>
      </c>
      <c r="M169" s="51">
        <v>67375.62600000035</v>
      </c>
      <c r="N169" s="51">
        <f>SUM(B169:M169)</f>
        <v>683557.0745000001</v>
      </c>
      <c r="O169" s="67"/>
    </row>
    <row r="170" spans="1:15" ht="12.75">
      <c r="A170" s="43">
        <v>96</v>
      </c>
      <c r="B170" s="51">
        <f>dollars!B169*currency!B74</f>
        <v>63811.2044</v>
      </c>
      <c r="C170" s="51">
        <f>dollars!C169*currency!C74</f>
        <v>68719.1676</v>
      </c>
      <c r="D170" s="51">
        <f>dollars!D169*currency!D74</f>
        <v>76596.22679999999</v>
      </c>
      <c r="E170" s="51">
        <f>dollars!E169*currency!E74</f>
        <v>79171.4631</v>
      </c>
      <c r="F170" s="51">
        <f>dollars!F169*currency!F74</f>
        <v>75622.1751</v>
      </c>
      <c r="G170" s="51">
        <f>dollars!G169*currency!G74</f>
        <v>76513.84240000001</v>
      </c>
      <c r="H170" s="51">
        <f>dollars!H169*currency!H74</f>
        <v>74092.186</v>
      </c>
      <c r="I170" s="51">
        <f>dollars!I169*currency!I74</f>
        <v>78388.6048</v>
      </c>
      <c r="J170" s="51">
        <f>dollars!J169*currency!J74</f>
        <v>72384.02040000001</v>
      </c>
      <c r="K170" s="51">
        <f>dollars!K169*currency!K74</f>
        <v>79307.01670000001</v>
      </c>
      <c r="L170" s="51">
        <f>dollars!L169*currency!L74</f>
        <v>74227.1508</v>
      </c>
      <c r="M170" s="51">
        <f>dollars!M169*currency!M74</f>
        <v>75748.6925</v>
      </c>
      <c r="N170" s="51">
        <f>SUM(B170:M170)</f>
        <v>894581.7506</v>
      </c>
      <c r="O170" s="83">
        <f>RATE(1,,-N169,N170)*100</f>
        <v>30.871551765352972</v>
      </c>
    </row>
    <row r="171" spans="1:15" ht="12.75">
      <c r="A171" s="43">
        <v>97</v>
      </c>
      <c r="B171" s="51">
        <f>dollars!B170*currency!B75</f>
        <v>78820.3135</v>
      </c>
      <c r="C171" s="51">
        <f>dollars!C170*currency!C75</f>
        <v>73201.9169</v>
      </c>
      <c r="D171" s="51">
        <f>dollars!D170*currency!D75</f>
        <v>82050.2004</v>
      </c>
      <c r="E171" s="51">
        <f>dollars!E170*currency!E75</f>
        <v>82335.39660000001</v>
      </c>
      <c r="F171" s="51">
        <f>dollars!F170*currency!F75</f>
        <v>82623.7893</v>
      </c>
      <c r="G171" s="51">
        <f>dollars!G170*currency!G75</f>
        <v>86223.4709</v>
      </c>
      <c r="H171" s="51">
        <f>dollars!H170*currency!H75</f>
        <v>95509.5908</v>
      </c>
      <c r="I171" s="51">
        <f>dollars!I170*currency!I75</f>
        <v>104711.67</v>
      </c>
      <c r="J171" s="51">
        <f>dollars!J170*currency!J75</f>
        <v>103662.40000000001</v>
      </c>
      <c r="K171" s="51">
        <f>dollars!K170*currency!K75</f>
        <v>123759.86490000002</v>
      </c>
      <c r="L171" s="51">
        <f>dollars!L170*currency!L75</f>
        <v>105676.857</v>
      </c>
      <c r="M171" s="51">
        <f>dollars!M170*currency!M75</f>
        <v>111066.948</v>
      </c>
      <c r="N171" s="51">
        <f>SUM(B171:M171)</f>
        <v>1129642.4183000003</v>
      </c>
      <c r="O171" s="83">
        <f>RATE(1,,-N170,N171)*100</f>
        <v>26.276041014959667</v>
      </c>
    </row>
    <row r="172" spans="1:15" ht="12.75">
      <c r="A172" s="43">
        <v>98</v>
      </c>
      <c r="B172" s="52">
        <f>dollars!B171*currency!B76</f>
        <v>135363.353</v>
      </c>
      <c r="C172" s="52">
        <f>dollars!C171*currency!C76</f>
        <v>113522.926</v>
      </c>
      <c r="D172" s="52">
        <f>dollars!D171*currency!D76</f>
        <v>110147.29599999999</v>
      </c>
      <c r="E172" s="52">
        <f>dollars!E171*currency!E76</f>
        <v>101409.996</v>
      </c>
      <c r="F172" s="52">
        <f>dollars!F171*currency!F76</f>
        <v>103115.328</v>
      </c>
      <c r="G172" s="52">
        <f>dollars!G171*currency!G76</f>
        <v>130609.967</v>
      </c>
      <c r="H172" s="52">
        <f>dollars!H171*currency!H76</f>
        <v>108839.50499999999</v>
      </c>
      <c r="I172" s="52">
        <f>dollars!I171*currency!I76</f>
        <v>107939.30399999999</v>
      </c>
      <c r="J172" s="52">
        <f>dollars!J171*currency!J76</f>
        <v>116269.05600000001</v>
      </c>
      <c r="K172" s="52">
        <f>dollars!K171*currency!K76</f>
        <v>109021.296</v>
      </c>
      <c r="L172" s="52">
        <f>dollars!L171*currency!L76</f>
        <v>96375.4</v>
      </c>
      <c r="M172" s="52">
        <f>dollars!M171*currency!M76</f>
        <v>85774.5</v>
      </c>
      <c r="N172" s="51">
        <f>SUM(B172:D172)</f>
        <v>359033.575</v>
      </c>
      <c r="O172" s="48">
        <f>RATE(1,,-N173,N172)*100</f>
        <v>53.38567373052632</v>
      </c>
    </row>
    <row r="173" spans="1:15" ht="12.75">
      <c r="A173" s="47" t="s">
        <v>15</v>
      </c>
      <c r="B173" s="43"/>
      <c r="C173" s="43"/>
      <c r="D173" s="43"/>
      <c r="E173" s="73"/>
      <c r="F173" s="43"/>
      <c r="G173" s="43"/>
      <c r="H173" s="43"/>
      <c r="I173" s="43"/>
      <c r="J173" s="43"/>
      <c r="K173" s="37"/>
      <c r="L173" s="37"/>
      <c r="M173" s="37"/>
      <c r="N173" s="54">
        <f>SUM(B171:D171)</f>
        <v>234072.4308</v>
      </c>
      <c r="O173" s="51"/>
    </row>
    <row r="174" spans="1:13" ht="12.75">
      <c r="A174" s="37">
        <v>96</v>
      </c>
      <c r="B174" s="48">
        <f aca="true" t="shared" si="26" ref="B174:M174">RATE(1,,-B169,B170)*100</f>
        <v>39.633733865025924</v>
      </c>
      <c r="C174" s="48">
        <f t="shared" si="26"/>
        <v>69.9052963306869</v>
      </c>
      <c r="D174" s="48">
        <f t="shared" si="26"/>
        <v>38.22082449102047</v>
      </c>
      <c r="E174" s="48">
        <f t="shared" si="26"/>
        <v>36.50760631775251</v>
      </c>
      <c r="F174" s="48">
        <f t="shared" si="26"/>
        <v>36.45064622120024</v>
      </c>
      <c r="G174" s="48">
        <f t="shared" si="26"/>
        <v>28.014780559388612</v>
      </c>
      <c r="H174" s="48">
        <f t="shared" si="26"/>
        <v>33.51639442487741</v>
      </c>
      <c r="I174" s="48">
        <f t="shared" si="26"/>
        <v>34.07419409704346</v>
      </c>
      <c r="J174" s="48">
        <f t="shared" si="26"/>
        <v>14.046753937618123</v>
      </c>
      <c r="K174" s="48">
        <f t="shared" si="26"/>
        <v>30.41564848135257</v>
      </c>
      <c r="L174" s="48">
        <f t="shared" si="26"/>
        <v>17.460017535176632</v>
      </c>
      <c r="M174" s="48">
        <f t="shared" si="26"/>
        <v>12.42744149048739</v>
      </c>
    </row>
    <row r="175" spans="1:13" ht="12.75">
      <c r="A175" s="37">
        <v>97</v>
      </c>
      <c r="B175" s="48">
        <f aca="true" t="shared" si="27" ref="B175:M176">RATE(1,,-B170,B171)*100</f>
        <v>23.521118651695588</v>
      </c>
      <c r="C175" s="48">
        <f t="shared" si="27"/>
        <v>6.523288125509816</v>
      </c>
      <c r="D175" s="48">
        <f t="shared" si="27"/>
        <v>7.120420715031902</v>
      </c>
      <c r="E175" s="48">
        <f t="shared" si="27"/>
        <v>3.996305456681669</v>
      </c>
      <c r="F175" s="48">
        <f t="shared" si="27"/>
        <v>9.258678675588644</v>
      </c>
      <c r="G175" s="48">
        <f t="shared" si="27"/>
        <v>12.69002862153998</v>
      </c>
      <c r="H175" s="48">
        <f t="shared" si="27"/>
        <v>28.9064285402512</v>
      </c>
      <c r="I175" s="48">
        <f t="shared" si="27"/>
        <v>33.580219047348066</v>
      </c>
      <c r="J175" s="48">
        <f t="shared" si="27"/>
        <v>43.21171914346997</v>
      </c>
      <c r="K175" s="48">
        <f t="shared" si="27"/>
        <v>56.05159549520666</v>
      </c>
      <c r="L175" s="48">
        <f t="shared" si="27"/>
        <v>42.369545188039204</v>
      </c>
      <c r="M175" s="48">
        <f t="shared" si="27"/>
        <v>46.62556452707089</v>
      </c>
    </row>
    <row r="176" spans="1:13" ht="12.75">
      <c r="A176" s="37">
        <v>98</v>
      </c>
      <c r="B176" s="48">
        <f t="shared" si="27"/>
        <v>71.73663360270699</v>
      </c>
      <c r="C176" s="48">
        <f t="shared" si="27"/>
        <v>55.081903326496096</v>
      </c>
      <c r="D176" s="48">
        <f t="shared" si="27"/>
        <v>34.24378668549844</v>
      </c>
      <c r="E176" s="48">
        <f t="shared" si="27"/>
        <v>23.166949073759596</v>
      </c>
      <c r="F176" s="48">
        <f t="shared" si="27"/>
        <v>24.801015389886004</v>
      </c>
      <c r="G176" s="48">
        <f t="shared" si="27"/>
        <v>51.47843810588238</v>
      </c>
      <c r="H176" s="48">
        <f t="shared" si="27"/>
        <v>13.956623715322195</v>
      </c>
      <c r="I176" s="48">
        <f>RATE(1,,-I171,I172)*100</f>
        <v>3.0824014171486276</v>
      </c>
      <c r="J176" s="48">
        <f t="shared" si="27"/>
        <v>12.161261942613722</v>
      </c>
      <c r="K176" s="48">
        <f t="shared" si="27"/>
        <v>-11.909005324067715</v>
      </c>
      <c r="L176" s="48">
        <f t="shared" si="27"/>
        <v>-8.801791862526729</v>
      </c>
      <c r="M176" s="48">
        <f t="shared" si="27"/>
        <v>-22.77225444242873</v>
      </c>
    </row>
    <row r="177" spans="1:13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ht="12.75"/>
    <row r="179" spans="1:13" ht="12.75">
      <c r="A179" s="36" t="s">
        <v>36</v>
      </c>
      <c r="B179" s="37"/>
      <c r="C179" s="37"/>
      <c r="D179" s="43"/>
      <c r="E179" s="36"/>
      <c r="F179" s="37"/>
      <c r="G179" s="37"/>
      <c r="H179" s="37"/>
      <c r="I179" s="37"/>
      <c r="J179" s="43"/>
      <c r="K179" s="37"/>
      <c r="L179" s="37"/>
      <c r="M179" s="37"/>
    </row>
    <row r="180" ht="12.75"/>
    <row r="181" ht="12.75">
      <c r="A181" s="36" t="s">
        <v>28</v>
      </c>
    </row>
    <row r="182" spans="1:15" ht="12.75">
      <c r="A182" s="43">
        <v>95</v>
      </c>
      <c r="B182" s="51">
        <v>12312</v>
      </c>
      <c r="C182" s="51">
        <v>11562</v>
      </c>
      <c r="D182" s="51">
        <v>14104</v>
      </c>
      <c r="E182" s="51">
        <v>12650</v>
      </c>
      <c r="F182" s="51">
        <v>13778</v>
      </c>
      <c r="G182" s="51">
        <v>14374</v>
      </c>
      <c r="H182" s="51">
        <v>14093</v>
      </c>
      <c r="I182" s="51">
        <v>14922</v>
      </c>
      <c r="J182" s="51">
        <v>14878</v>
      </c>
      <c r="K182" s="51">
        <v>14981</v>
      </c>
      <c r="L182" s="51">
        <v>15503</v>
      </c>
      <c r="M182" s="51">
        <v>14359</v>
      </c>
      <c r="N182" s="51">
        <f>SUM(B182:M182)</f>
        <v>167516</v>
      </c>
      <c r="O182" s="67"/>
    </row>
    <row r="183" spans="1:15" ht="12.75">
      <c r="A183" s="43">
        <v>96</v>
      </c>
      <c r="B183" s="51">
        <v>15304</v>
      </c>
      <c r="C183" s="51">
        <v>12362</v>
      </c>
      <c r="D183" s="51">
        <v>15658</v>
      </c>
      <c r="E183" s="51">
        <v>14613</v>
      </c>
      <c r="F183" s="51">
        <v>14816</v>
      </c>
      <c r="G183" s="51">
        <v>13977</v>
      </c>
      <c r="H183" s="51">
        <v>15040</v>
      </c>
      <c r="I183" s="51">
        <v>14253</v>
      </c>
      <c r="J183" s="51">
        <v>14664</v>
      </c>
      <c r="K183" s="51">
        <v>15690</v>
      </c>
      <c r="L183" s="51">
        <v>14813</v>
      </c>
      <c r="M183" s="51">
        <v>15081</v>
      </c>
      <c r="N183" s="51">
        <f>SUM(B183:M183)</f>
        <v>176271</v>
      </c>
      <c r="O183" s="83">
        <f>RATE(1,,-N182,N183)*100</f>
        <v>5.22636643663887</v>
      </c>
    </row>
    <row r="184" spans="1:15" ht="12.75">
      <c r="A184" s="43">
        <v>97</v>
      </c>
      <c r="B184" s="51">
        <v>15050</v>
      </c>
      <c r="C184" s="51">
        <v>11583</v>
      </c>
      <c r="D184" s="51">
        <v>15475</v>
      </c>
      <c r="E184" s="51">
        <v>15524</v>
      </c>
      <c r="F184" s="51">
        <v>15396</v>
      </c>
      <c r="G184" s="51">
        <v>15082</v>
      </c>
      <c r="H184" s="51">
        <v>16044</v>
      </c>
      <c r="I184" s="51">
        <v>15028</v>
      </c>
      <c r="J184" s="51">
        <v>17056</v>
      </c>
      <c r="K184" s="51">
        <v>17022</v>
      </c>
      <c r="L184" s="51">
        <v>16151</v>
      </c>
      <c r="M184" s="51">
        <v>16896</v>
      </c>
      <c r="N184" s="51">
        <f>SUM(B184:M184)</f>
        <v>186307</v>
      </c>
      <c r="O184" s="83">
        <f>RATE(1,,-N183,N184)*100</f>
        <v>5.693506021977527</v>
      </c>
    </row>
    <row r="185" spans="1:15" ht="12.75">
      <c r="A185" s="43">
        <v>98</v>
      </c>
      <c r="B185" s="52">
        <v>14525</v>
      </c>
      <c r="C185" s="52">
        <v>14780</v>
      </c>
      <c r="D185" s="52">
        <v>16953</v>
      </c>
      <c r="E185" s="52">
        <v>15155</v>
      </c>
      <c r="F185" s="52">
        <v>14339</v>
      </c>
      <c r="G185" s="52">
        <v>15943</v>
      </c>
      <c r="H185" s="52">
        <v>15659</v>
      </c>
      <c r="I185" s="52">
        <v>15314</v>
      </c>
      <c r="J185" s="52">
        <f>dollars!J184*currency!J86</f>
        <v>16373.598150000002</v>
      </c>
      <c r="K185" s="52">
        <v>15379.8</v>
      </c>
      <c r="L185" s="52">
        <v>14510</v>
      </c>
      <c r="M185" s="52">
        <v>15044</v>
      </c>
      <c r="N185" s="51">
        <f>SUM(B185:D185)</f>
        <v>46258</v>
      </c>
      <c r="O185" s="48">
        <f>RATE(1,,-N186,N185)*100</f>
        <v>9.855609385389954</v>
      </c>
    </row>
    <row r="186" spans="1:15" ht="12.75">
      <c r="A186" s="47" t="s">
        <v>15</v>
      </c>
      <c r="B186" s="43"/>
      <c r="C186" s="43"/>
      <c r="D186" s="43"/>
      <c r="E186" s="73"/>
      <c r="F186" s="43"/>
      <c r="G186" s="43"/>
      <c r="H186" s="43"/>
      <c r="I186" s="43"/>
      <c r="J186" s="43"/>
      <c r="K186" s="37"/>
      <c r="L186" s="37"/>
      <c r="M186" s="37"/>
      <c r="N186" s="54">
        <f>SUM(B184:D184)</f>
        <v>42108</v>
      </c>
      <c r="O186" s="51"/>
    </row>
    <row r="187" spans="1:13" ht="12.75">
      <c r="A187" s="43">
        <v>96</v>
      </c>
      <c r="B187" s="48">
        <f aca="true" t="shared" si="28" ref="B187:M187">RATE(1,,-B182,B183)*100</f>
        <v>24.30149447693308</v>
      </c>
      <c r="C187" s="48">
        <f t="shared" si="28"/>
        <v>6.919218128351508</v>
      </c>
      <c r="D187" s="48">
        <f t="shared" si="28"/>
        <v>11.018150879183207</v>
      </c>
      <c r="E187" s="48">
        <f t="shared" si="28"/>
        <v>15.517786561264826</v>
      </c>
      <c r="F187" s="48">
        <f t="shared" si="28"/>
        <v>7.533749455653928</v>
      </c>
      <c r="G187" s="48">
        <f t="shared" si="28"/>
        <v>-2.7619312647836307</v>
      </c>
      <c r="H187" s="48">
        <f t="shared" si="28"/>
        <v>6.719648052224509</v>
      </c>
      <c r="I187" s="48">
        <f t="shared" si="28"/>
        <v>-4.483313228789706</v>
      </c>
      <c r="J187" s="48">
        <f t="shared" si="28"/>
        <v>-1.4383653716897478</v>
      </c>
      <c r="K187" s="48">
        <f t="shared" si="28"/>
        <v>4.732661371070014</v>
      </c>
      <c r="L187" s="48">
        <f t="shared" si="28"/>
        <v>-4.450751467457914</v>
      </c>
      <c r="M187" s="48">
        <f t="shared" si="28"/>
        <v>5.028205306776245</v>
      </c>
    </row>
    <row r="188" spans="1:13" ht="12.75">
      <c r="A188" s="43">
        <v>97</v>
      </c>
      <c r="B188" s="48">
        <f aca="true" t="shared" si="29" ref="B188:M189">RATE(1,,-B183,B184)*100</f>
        <v>-1.659696811291168</v>
      </c>
      <c r="C188" s="48">
        <f t="shared" si="29"/>
        <v>-6.30156932535188</v>
      </c>
      <c r="D188" s="48">
        <f t="shared" si="29"/>
        <v>-1.1687316387788964</v>
      </c>
      <c r="E188" s="48">
        <f t="shared" si="29"/>
        <v>6.23417504961336</v>
      </c>
      <c r="F188" s="48">
        <f t="shared" si="29"/>
        <v>3.91468682505399</v>
      </c>
      <c r="G188" s="48">
        <f t="shared" si="29"/>
        <v>7.905845317306998</v>
      </c>
      <c r="H188" s="48">
        <f t="shared" si="29"/>
        <v>6.675531914893614</v>
      </c>
      <c r="I188" s="48">
        <f t="shared" si="29"/>
        <v>5.437451764540796</v>
      </c>
      <c r="J188" s="48">
        <f t="shared" si="29"/>
        <v>16.31205673758864</v>
      </c>
      <c r="K188" s="48">
        <f t="shared" si="29"/>
        <v>8.489483747609954</v>
      </c>
      <c r="L188" s="48">
        <f t="shared" si="29"/>
        <v>9.032606494295553</v>
      </c>
      <c r="M188" s="48">
        <f t="shared" si="29"/>
        <v>12.035010940919028</v>
      </c>
    </row>
    <row r="189" spans="1:13" ht="12.75">
      <c r="A189" s="43">
        <v>98</v>
      </c>
      <c r="B189" s="48">
        <f>RATE(1,,-B184,B185)*100</f>
        <v>-3.488372093023255</v>
      </c>
      <c r="C189" s="48">
        <f t="shared" si="29"/>
        <v>27.600794267460937</v>
      </c>
      <c r="D189" s="48">
        <f aca="true" t="shared" si="30" ref="D189:I189">RATE(1,,-D184,D185)*100</f>
        <v>9.550888529886896</v>
      </c>
      <c r="E189" s="48">
        <f t="shared" si="30"/>
        <v>-2.376964699819635</v>
      </c>
      <c r="F189" s="48">
        <f t="shared" si="30"/>
        <v>-6.86541958950376</v>
      </c>
      <c r="G189" s="48">
        <f t="shared" si="30"/>
        <v>5.708791937408823</v>
      </c>
      <c r="H189" s="48">
        <f t="shared" si="30"/>
        <v>-2.399650959860379</v>
      </c>
      <c r="I189" s="48">
        <f t="shared" si="30"/>
        <v>1.9031141868512096</v>
      </c>
      <c r="J189" s="48">
        <f t="shared" si="29"/>
        <v>-4.000948932926822</v>
      </c>
      <c r="K189" s="48">
        <f t="shared" si="29"/>
        <v>-9.647514980613323</v>
      </c>
      <c r="L189" s="48">
        <f t="shared" si="29"/>
        <v>-10.16036158751781</v>
      </c>
      <c r="M189" s="48">
        <f t="shared" si="29"/>
        <v>-10.961174242424237</v>
      </c>
    </row>
    <row r="190" spans="1:13" ht="12.75">
      <c r="A190" s="36" t="s">
        <v>29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5" ht="12.75">
      <c r="A191" s="43">
        <v>95</v>
      </c>
      <c r="B191" s="51">
        <v>12244</v>
      </c>
      <c r="C191" s="51">
        <v>12400</v>
      </c>
      <c r="D191" s="51">
        <v>14664</v>
      </c>
      <c r="E191" s="51">
        <v>13735</v>
      </c>
      <c r="F191" s="51">
        <v>14922</v>
      </c>
      <c r="G191" s="51">
        <v>14719</v>
      </c>
      <c r="H191" s="51">
        <v>15533</v>
      </c>
      <c r="I191" s="51">
        <v>15731</v>
      </c>
      <c r="J191" s="51">
        <v>14787</v>
      </c>
      <c r="K191" s="51">
        <v>16059</v>
      </c>
      <c r="L191" s="51">
        <v>15692</v>
      </c>
      <c r="M191" s="51">
        <v>15831</v>
      </c>
      <c r="N191" s="51">
        <f>SUM(B191:M191)</f>
        <v>176317</v>
      </c>
      <c r="O191" s="67"/>
    </row>
    <row r="192" spans="1:15" ht="12.75">
      <c r="A192" s="43">
        <v>96</v>
      </c>
      <c r="B192" s="51">
        <v>15539</v>
      </c>
      <c r="C192" s="51">
        <v>14200</v>
      </c>
      <c r="D192" s="51">
        <v>16418</v>
      </c>
      <c r="E192" s="51">
        <v>15495</v>
      </c>
      <c r="F192" s="51">
        <v>15246</v>
      </c>
      <c r="G192" s="51">
        <v>15176</v>
      </c>
      <c r="H192" s="51">
        <v>15786</v>
      </c>
      <c r="I192" s="51">
        <v>14383</v>
      </c>
      <c r="J192" s="51">
        <v>14762</v>
      </c>
      <c r="K192" s="51">
        <v>16336</v>
      </c>
      <c r="L192" s="51">
        <v>15880</v>
      </c>
      <c r="M192" s="51">
        <v>15962</v>
      </c>
      <c r="N192" s="51">
        <f>SUM(B192:M192)</f>
        <v>185183</v>
      </c>
      <c r="O192" s="83">
        <f>RATE(1,,-N191,N192)*100</f>
        <v>5.028443088301181</v>
      </c>
    </row>
    <row r="193" spans="1:15" ht="12.75">
      <c r="A193" s="43">
        <v>97</v>
      </c>
      <c r="B193" s="51">
        <v>15788</v>
      </c>
      <c r="C193" s="51">
        <v>12635</v>
      </c>
      <c r="D193" s="51">
        <v>16729</v>
      </c>
      <c r="E193" s="51">
        <v>15834</v>
      </c>
      <c r="F193" s="51">
        <v>16290</v>
      </c>
      <c r="G193" s="51">
        <v>15931</v>
      </c>
      <c r="H193" s="51">
        <v>17579</v>
      </c>
      <c r="I193" s="51">
        <v>16553</v>
      </c>
      <c r="J193" s="51">
        <v>17415</v>
      </c>
      <c r="K193" s="51">
        <v>17639</v>
      </c>
      <c r="L193" s="51">
        <v>16794</v>
      </c>
      <c r="M193" s="51">
        <v>17522</v>
      </c>
      <c r="N193" s="51">
        <f>SUM(B193:M193)</f>
        <v>196709</v>
      </c>
      <c r="O193" s="83">
        <f>RATE(1,,-N192,N193)*100</f>
        <v>6.224113444538633</v>
      </c>
    </row>
    <row r="194" spans="1:15" ht="12.75">
      <c r="A194" s="43">
        <v>98</v>
      </c>
      <c r="B194" s="52">
        <v>13838</v>
      </c>
      <c r="C194" s="52">
        <v>14768</v>
      </c>
      <c r="D194" s="52">
        <v>16063</v>
      </c>
      <c r="E194" s="52">
        <v>13960</v>
      </c>
      <c r="F194" s="52">
        <v>12973</v>
      </c>
      <c r="G194" s="52">
        <v>14478</v>
      </c>
      <c r="H194" s="52">
        <v>14470</v>
      </c>
      <c r="I194" s="52">
        <v>14744</v>
      </c>
      <c r="J194" s="52">
        <f>dollars!J193*currency!J86</f>
        <v>14073.887100000002</v>
      </c>
      <c r="K194" s="52">
        <v>13590</v>
      </c>
      <c r="L194" s="52">
        <v>13094</v>
      </c>
      <c r="M194" s="52">
        <v>14335</v>
      </c>
      <c r="N194" s="51">
        <f>SUM(B194:D194)</f>
        <v>44669</v>
      </c>
      <c r="O194" s="48">
        <f>RATE(1,,-N195,N194)*100</f>
        <v>-1.0697200566973863</v>
      </c>
    </row>
    <row r="195" spans="1:15" ht="12.75">
      <c r="A195" s="47" t="s">
        <v>15</v>
      </c>
      <c r="B195" s="43"/>
      <c r="C195" s="43"/>
      <c r="D195" s="43"/>
      <c r="E195" s="73"/>
      <c r="F195" s="43"/>
      <c r="G195" s="43"/>
      <c r="H195" s="43"/>
      <c r="I195" s="43"/>
      <c r="J195" s="43"/>
      <c r="K195" s="37"/>
      <c r="L195" s="37"/>
      <c r="M195" s="37"/>
      <c r="N195" s="54">
        <f>SUM(B193:D193)</f>
        <v>45152</v>
      </c>
      <c r="O195" s="51"/>
    </row>
    <row r="196" spans="1:13" ht="12.75">
      <c r="A196" s="37">
        <v>96</v>
      </c>
      <c r="B196" s="48">
        <f aca="true" t="shared" si="31" ref="B196:M196">RATE(1,,-B191,B192)*100</f>
        <v>26.911140150277678</v>
      </c>
      <c r="C196" s="48">
        <f t="shared" si="31"/>
        <v>14.516129032258068</v>
      </c>
      <c r="D196" s="48">
        <f t="shared" si="31"/>
        <v>11.961265684669947</v>
      </c>
      <c r="E196" s="48">
        <f t="shared" si="31"/>
        <v>12.813978886057518</v>
      </c>
      <c r="F196" s="48">
        <f t="shared" si="31"/>
        <v>2.1712907117008493</v>
      </c>
      <c r="G196" s="48">
        <f t="shared" si="31"/>
        <v>3.1048304912018394</v>
      </c>
      <c r="H196" s="48">
        <f t="shared" si="31"/>
        <v>1.6287903173887848</v>
      </c>
      <c r="I196" s="48">
        <f t="shared" si="31"/>
        <v>-8.569067446443327</v>
      </c>
      <c r="J196" s="48">
        <f t="shared" si="31"/>
        <v>-0.1690674240887285</v>
      </c>
      <c r="K196" s="48">
        <f t="shared" si="31"/>
        <v>1.7248894700790884</v>
      </c>
      <c r="L196" s="48">
        <f t="shared" si="31"/>
        <v>1.1980627071119074</v>
      </c>
      <c r="M196" s="48">
        <f t="shared" si="31"/>
        <v>0.827490367001452</v>
      </c>
    </row>
    <row r="197" spans="1:13" ht="12.75">
      <c r="A197" s="37">
        <v>97</v>
      </c>
      <c r="B197" s="48">
        <f aca="true" t="shared" si="32" ref="B197:M198">RATE(1,,-B192,B193)*100</f>
        <v>1.6024197181285857</v>
      </c>
      <c r="C197" s="48">
        <f t="shared" si="32"/>
        <v>-11.021126760563375</v>
      </c>
      <c r="D197" s="48">
        <f t="shared" si="32"/>
        <v>1.8942623949323896</v>
      </c>
      <c r="E197" s="48">
        <f t="shared" si="32"/>
        <v>2.1878025169409563</v>
      </c>
      <c r="F197" s="48">
        <f t="shared" si="32"/>
        <v>6.84769775678866</v>
      </c>
      <c r="G197" s="48">
        <f t="shared" si="32"/>
        <v>4.974960463890348</v>
      </c>
      <c r="H197" s="48">
        <f t="shared" si="32"/>
        <v>11.358165463068557</v>
      </c>
      <c r="I197" s="48">
        <f t="shared" si="32"/>
        <v>15.087255788083157</v>
      </c>
      <c r="J197" s="48">
        <f t="shared" si="32"/>
        <v>17.97181953664816</v>
      </c>
      <c r="K197" s="48">
        <f t="shared" si="32"/>
        <v>7.976248775710075</v>
      </c>
      <c r="L197" s="48">
        <f t="shared" si="32"/>
        <v>5.755667506297224</v>
      </c>
      <c r="M197" s="48">
        <f t="shared" si="32"/>
        <v>9.773211377020436</v>
      </c>
    </row>
    <row r="198" spans="1:13" ht="12.75">
      <c r="A198" s="37">
        <v>98</v>
      </c>
      <c r="B198" s="48">
        <f aca="true" t="shared" si="33" ref="B198:I198">RATE(1,,-B193,B194)*100</f>
        <v>-12.35115277425893</v>
      </c>
      <c r="C198" s="48">
        <f t="shared" si="33"/>
        <v>16.881677878907787</v>
      </c>
      <c r="D198" s="48">
        <f t="shared" si="33"/>
        <v>-3.981110646183276</v>
      </c>
      <c r="E198" s="48">
        <f t="shared" si="33"/>
        <v>-11.835291145635981</v>
      </c>
      <c r="F198" s="48">
        <f t="shared" si="33"/>
        <v>-20.362185389809706</v>
      </c>
      <c r="G198" s="48">
        <f t="shared" si="33"/>
        <v>-9.120582512083361</v>
      </c>
      <c r="H198" s="48">
        <f t="shared" si="33"/>
        <v>-17.685875191990444</v>
      </c>
      <c r="I198" s="48">
        <f t="shared" si="33"/>
        <v>-10.92853259227935</v>
      </c>
      <c r="J198" s="48">
        <f t="shared" si="32"/>
        <v>-19.185259259259244</v>
      </c>
      <c r="K198" s="48">
        <f t="shared" si="32"/>
        <v>-22.954816032654914</v>
      </c>
      <c r="L198" s="48">
        <f t="shared" si="32"/>
        <v>-22.03167798023104</v>
      </c>
      <c r="M198" s="48">
        <f t="shared" si="32"/>
        <v>-18.188562949434996</v>
      </c>
    </row>
    <row r="199" spans="1:13" ht="12.75">
      <c r="A199" s="41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1:13" ht="12.75">
      <c r="A200" s="3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12.75">
      <c r="A201" s="3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ht="12.75">
      <c r="A202" s="3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>
      <c r="A203" s="3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ht="12.75">
      <c r="A204" s="3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ht="12.75">
      <c r="A205" s="3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2.75">
      <c r="A206" s="3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ht="12.75">
      <c r="A207" s="3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ht="12.75">
      <c r="A208" s="3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ht="12.75">
      <c r="A209" s="3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.75">
      <c r="A210" s="3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.75">
      <c r="A211" s="3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.75">
      <c r="A212" s="3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.75">
      <c r="A213" s="3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>
      <c r="A214" s="3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.75">
      <c r="A215" s="3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ht="12.75">
      <c r="A216" s="3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ht="12.75">
      <c r="A217" s="3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ht="12.75">
      <c r="A218" s="3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>
      <c r="A219" s="3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ht="12.75">
      <c r="A220" s="3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ht="12.75"/>
    <row r="223" spans="1:13" ht="12.75">
      <c r="A223" s="36" t="s">
        <v>37</v>
      </c>
      <c r="B223" s="37"/>
      <c r="C223" s="37"/>
      <c r="D223" s="43"/>
      <c r="E223" s="36"/>
      <c r="F223" s="37"/>
      <c r="G223" s="37"/>
      <c r="H223" s="37"/>
      <c r="I223" s="37"/>
      <c r="J223" s="43"/>
      <c r="K223" s="37"/>
      <c r="L223" s="37"/>
      <c r="M223" s="37"/>
    </row>
    <row r="224" ht="12.75"/>
    <row r="225" ht="12.75">
      <c r="A225" s="36" t="s">
        <v>28</v>
      </c>
    </row>
    <row r="226" spans="1:15" ht="12.75">
      <c r="A226" s="43">
        <v>95</v>
      </c>
      <c r="B226" s="51">
        <f>dollars!B224*currency!B93</f>
        <v>193999.375</v>
      </c>
      <c r="C226" s="51">
        <f>dollars!C224*currency!C93</f>
        <v>223898.9658</v>
      </c>
      <c r="D226" s="51">
        <f>dollars!D224*currency!D93</f>
        <v>237099.3534</v>
      </c>
      <c r="E226" s="51">
        <f>dollars!E224*currency!E93</f>
        <v>246100.1025</v>
      </c>
      <c r="F226" s="51">
        <f>dollars!F224*currency!F93</f>
        <v>254999.9424</v>
      </c>
      <c r="G226" s="51">
        <f>dollars!G224*currency!G93</f>
        <v>221100.5275</v>
      </c>
      <c r="H226" s="51">
        <f>dollars!H224*currency!H93</f>
        <v>267099</v>
      </c>
      <c r="I226" s="51">
        <f>dollars!I224*currency!I93</f>
        <v>265399.918</v>
      </c>
      <c r="J226" s="51">
        <f>dollars!J224*currency!J93</f>
        <v>239899.79859999998</v>
      </c>
      <c r="K226" s="51">
        <f>dollars!K224*currency!K93</f>
        <v>283398.801</v>
      </c>
      <c r="L226" s="51">
        <f>dollars!L224*currency!L93</f>
        <v>269699.418</v>
      </c>
      <c r="M226" s="51">
        <f>dollars!M224*currency!M93</f>
        <v>252699.5835</v>
      </c>
      <c r="N226" s="51">
        <f>SUM(B226:M226)</f>
        <v>2955394.7857000004</v>
      </c>
      <c r="O226" s="67"/>
    </row>
    <row r="227" spans="1:15" ht="12.75">
      <c r="A227" s="43">
        <v>96</v>
      </c>
      <c r="B227" s="51">
        <f>dollars!B225*currency!B94</f>
        <v>291599.19360000006</v>
      </c>
      <c r="C227" s="51">
        <f>dollars!C225*currency!C94</f>
        <v>206899.0623</v>
      </c>
      <c r="D227" s="51">
        <f>dollars!D225*currency!D94</f>
        <v>247100.35769999996</v>
      </c>
      <c r="E227" s="51">
        <f>dollars!E225*currency!E94</f>
        <v>273998.9455</v>
      </c>
      <c r="F227" s="51">
        <f>dollars!F225*currency!F94</f>
        <v>258800.35350000003</v>
      </c>
      <c r="G227" s="51">
        <f>dollars!G225*currency!G94</f>
        <v>267400.2554</v>
      </c>
      <c r="H227" s="51">
        <f>dollars!H225*currency!H94</f>
        <v>261400.5075</v>
      </c>
      <c r="I227" s="51">
        <f>dollars!I225*currency!I94</f>
        <v>266500.50310000003</v>
      </c>
      <c r="J227" s="51">
        <f>dollars!J225*currency!J94</f>
        <v>269401.1577</v>
      </c>
      <c r="K227" s="51">
        <f>dollars!K225*currency!K94</f>
        <v>269198.7896</v>
      </c>
      <c r="L227" s="51">
        <f>dollars!L225*currency!L94</f>
        <v>282700.124</v>
      </c>
      <c r="M227" s="51">
        <f>dollars!M225*currency!M94</f>
        <v>282600.4175</v>
      </c>
      <c r="N227" s="51">
        <f>SUM(B227:M227)</f>
        <v>3177599.6674</v>
      </c>
      <c r="O227" s="83">
        <f>RATE(1,,-N226,N227)*100</f>
        <v>7.518619264511188</v>
      </c>
    </row>
    <row r="228" spans="1:15" ht="12.75">
      <c r="A228" s="43">
        <v>97</v>
      </c>
      <c r="B228" s="51">
        <f>dollars!B226*currency!B95</f>
        <v>283500.2025</v>
      </c>
      <c r="C228" s="51">
        <f>dollars!C226*currency!C95</f>
        <v>212701.35760000002</v>
      </c>
      <c r="D228" s="51">
        <f>dollars!D226*currency!D95</f>
        <v>292799.6885</v>
      </c>
      <c r="E228" s="51">
        <f>dollars!E226*currency!E95</f>
        <v>270901.037</v>
      </c>
      <c r="F228" s="51">
        <f>dollars!F226*currency!F95</f>
        <v>280595.64</v>
      </c>
      <c r="G228" s="51">
        <f>dollars!G226*currency!G95</f>
        <v>276599.94039999996</v>
      </c>
      <c r="H228" s="51">
        <f>dollars!H226*currency!H95</f>
        <v>308443.72479999997</v>
      </c>
      <c r="I228" s="51">
        <f>dollars!I226*currency!I95</f>
        <v>271098.63149999996</v>
      </c>
      <c r="J228" s="51">
        <f>dollars!J226*currency!J95</f>
        <v>310800.1728</v>
      </c>
      <c r="K228" s="51">
        <f>dollars!K226*currency!K95</f>
        <v>307282.8647</v>
      </c>
      <c r="L228" s="51">
        <f>dollars!L226*currency!L95</f>
        <v>361673.7088</v>
      </c>
      <c r="M228" s="51">
        <f>dollars!M226*currency!M95</f>
        <v>339995.80884</v>
      </c>
      <c r="N228" s="51">
        <f>SUM(B228:M228)</f>
        <v>3516392.77744</v>
      </c>
      <c r="O228" s="83">
        <f>RATE(1,,-N227,N228)*100</f>
        <v>10.661919231544022</v>
      </c>
    </row>
    <row r="229" spans="1:15" ht="12.75">
      <c r="A229" s="43">
        <v>98</v>
      </c>
      <c r="B229" s="52">
        <f>dollars!B227*currency!B96</f>
        <v>259459.78499999997</v>
      </c>
      <c r="C229" s="52">
        <f>dollars!C227*currency!C96</f>
        <v>285853.72871999996</v>
      </c>
      <c r="D229" s="52">
        <f>dollars!D227*currency!D96</f>
        <v>344717.6364</v>
      </c>
      <c r="E229" s="52">
        <f>dollars!E227*currency!E96</f>
        <v>301101.36000000004</v>
      </c>
      <c r="F229" s="52">
        <f>dollars!F227*currency!F96</f>
        <v>313432.7</v>
      </c>
      <c r="G229" s="52">
        <f>dollars!G227*currency!G96</f>
        <v>288318.57834779995</v>
      </c>
      <c r="H229" s="52">
        <f>dollars!H227*currency!H96</f>
        <v>307939.167</v>
      </c>
      <c r="I229" s="52">
        <f>dollars!I227*currency!I96</f>
        <v>327994.842</v>
      </c>
      <c r="J229" s="52">
        <f>dollars!J227*currency!J96</f>
        <v>329485.362</v>
      </c>
      <c r="K229" s="52">
        <f>dollars!K227*currency!K96</f>
        <v>286500.11</v>
      </c>
      <c r="L229" s="52">
        <f>dollars!L227*currency!L96</f>
        <v>340338.54140000005</v>
      </c>
      <c r="M229" s="52">
        <f>dollars!M227*currency!M96</f>
        <v>292392.51999999996</v>
      </c>
      <c r="N229" s="51">
        <f>SUM(B229:D229)</f>
        <v>890031.1501199999</v>
      </c>
      <c r="O229" s="48">
        <f>RATE(1,,-N230,N229)*100</f>
        <v>12.804783477753281</v>
      </c>
    </row>
    <row r="230" spans="1:15" ht="12.75">
      <c r="A230" s="47" t="s">
        <v>15</v>
      </c>
      <c r="B230" s="43"/>
      <c r="C230" s="43"/>
      <c r="D230" s="43"/>
      <c r="E230" s="73"/>
      <c r="F230" s="43"/>
      <c r="G230" s="43"/>
      <c r="H230" s="43"/>
      <c r="I230" s="43"/>
      <c r="J230" s="43"/>
      <c r="K230" s="37"/>
      <c r="L230" s="37"/>
      <c r="M230" s="37"/>
      <c r="N230" s="54">
        <f>SUM(B228:D228)</f>
        <v>789001.2486</v>
      </c>
      <c r="O230" s="51"/>
    </row>
    <row r="231" spans="1:13" ht="12.75">
      <c r="A231" s="43">
        <v>96</v>
      </c>
      <c r="B231" s="48">
        <f aca="true" t="shared" si="34" ref="B231:M231">RATE(1,,-B226,B227)*100</f>
        <v>50.30934692444243</v>
      </c>
      <c r="C231" s="48">
        <f t="shared" si="34"/>
        <v>-7.592667272606055</v>
      </c>
      <c r="D231" s="48">
        <f t="shared" si="34"/>
        <v>4.2180647718290905</v>
      </c>
      <c r="E231" s="48">
        <f t="shared" si="34"/>
        <v>11.336380081353276</v>
      </c>
      <c r="F231" s="48">
        <f t="shared" si="34"/>
        <v>1.490357630763149</v>
      </c>
      <c r="G231" s="48">
        <f t="shared" si="34"/>
        <v>20.94057776501689</v>
      </c>
      <c r="H231" s="48">
        <f t="shared" si="34"/>
        <v>-2.1334757898756633</v>
      </c>
      <c r="I231" s="48">
        <f t="shared" si="34"/>
        <v>0.41468931425970684</v>
      </c>
      <c r="J231" s="48">
        <f t="shared" si="34"/>
        <v>12.297367180865974</v>
      </c>
      <c r="K231" s="48">
        <f t="shared" si="34"/>
        <v>-5.01061096585231</v>
      </c>
      <c r="L231" s="48">
        <f t="shared" si="34"/>
        <v>4.820442734511202</v>
      </c>
      <c r="M231" s="48">
        <f t="shared" si="34"/>
        <v>11.832561647257304</v>
      </c>
    </row>
    <row r="232" spans="1:13" ht="12.75">
      <c r="A232" s="43">
        <v>97</v>
      </c>
      <c r="B232" s="48">
        <f aca="true" t="shared" si="35" ref="B232:M233">RATE(1,,-B227,B228)*100</f>
        <v>-2.77743947094374</v>
      </c>
      <c r="C232" s="48">
        <f t="shared" si="35"/>
        <v>2.804408698376224</v>
      </c>
      <c r="D232" s="48">
        <f t="shared" si="35"/>
        <v>18.494239031204785</v>
      </c>
      <c r="E232" s="48">
        <f t="shared" si="35"/>
        <v>-1.1306278914128045</v>
      </c>
      <c r="F232" s="48">
        <f t="shared" si="35"/>
        <v>8.421660250939341</v>
      </c>
      <c r="G232" s="48">
        <f t="shared" si="35"/>
        <v>3.4404174320021825</v>
      </c>
      <c r="H232" s="48">
        <f t="shared" si="35"/>
        <v>17.996605190217537</v>
      </c>
      <c r="I232" s="48">
        <f t="shared" si="35"/>
        <v>1.7253732531508759</v>
      </c>
      <c r="J232" s="48">
        <f t="shared" si="35"/>
        <v>15.36705166876125</v>
      </c>
      <c r="K232" s="48">
        <f t="shared" si="35"/>
        <v>14.147194033297353</v>
      </c>
      <c r="L232" s="48">
        <f t="shared" si="35"/>
        <v>27.935461676698807</v>
      </c>
      <c r="M232" s="48">
        <f t="shared" si="35"/>
        <v>20.309733385301907</v>
      </c>
    </row>
    <row r="233" spans="1:13" ht="12.75">
      <c r="A233" s="43">
        <v>98</v>
      </c>
      <c r="B233" s="48">
        <f t="shared" si="35"/>
        <v>-8.479859022322938</v>
      </c>
      <c r="C233" s="48">
        <f t="shared" si="35"/>
        <v>34.39205651783764</v>
      </c>
      <c r="D233" s="48">
        <f t="shared" si="35"/>
        <v>17.73155844733764</v>
      </c>
      <c r="E233" s="48">
        <f t="shared" si="35"/>
        <v>11.148101658983332</v>
      </c>
      <c r="F233" s="48">
        <f t="shared" si="35"/>
        <v>11.702626598189475</v>
      </c>
      <c r="G233" s="48">
        <f t="shared" si="35"/>
        <v>4.236674068278286</v>
      </c>
      <c r="H233" s="48">
        <f t="shared" si="35"/>
        <v>-0.16358180096777547</v>
      </c>
      <c r="I233" s="48">
        <f t="shared" si="35"/>
        <v>20.9872732242103</v>
      </c>
      <c r="J233" s="48">
        <f t="shared" si="35"/>
        <v>6.01196229450745</v>
      </c>
      <c r="K233" s="48">
        <f t="shared" si="35"/>
        <v>-6.76339525807603</v>
      </c>
      <c r="L233" s="48">
        <f t="shared" si="35"/>
        <v>-5.899009765124497</v>
      </c>
      <c r="M233" s="48">
        <f t="shared" si="35"/>
        <v>-14.001139897110285</v>
      </c>
    </row>
    <row r="234" spans="1:13" ht="12.75">
      <c r="A234" s="36" t="s">
        <v>29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5" ht="12.75">
      <c r="A235" s="43">
        <v>95</v>
      </c>
      <c r="B235" s="51">
        <f>dollars!B233*currency!B93</f>
        <v>196800.85749999998</v>
      </c>
      <c r="C235" s="51">
        <f>dollars!C233*currency!C93</f>
        <v>202400.7046</v>
      </c>
      <c r="D235" s="51">
        <f>dollars!D233*currency!D93</f>
        <v>217898.9865</v>
      </c>
      <c r="E235" s="51">
        <f>dollars!E233*currency!E93</f>
        <v>247200.6586</v>
      </c>
      <c r="F235" s="51">
        <f>dollars!F233*currency!F93</f>
        <v>235799.424</v>
      </c>
      <c r="G235" s="51">
        <f>dollars!G233*currency!G93</f>
        <v>235598.965</v>
      </c>
      <c r="H235" s="51">
        <f>dollars!H233*currency!H93</f>
        <v>249600.75</v>
      </c>
      <c r="I235" s="51">
        <f>dollars!I233*currency!I93</f>
        <v>240299.30399999997</v>
      </c>
      <c r="J235" s="51">
        <f>dollars!J233*currency!J93</f>
        <v>221699.0664</v>
      </c>
      <c r="K235" s="51">
        <f>dollars!K233*currency!K93</f>
        <v>246398.75050000002</v>
      </c>
      <c r="L235" s="51">
        <f>dollars!L233*currency!L93</f>
        <v>231800.06159999996</v>
      </c>
      <c r="M235" s="51">
        <f>dollars!M233*currency!M93</f>
        <v>218399.0425</v>
      </c>
      <c r="N235" s="51">
        <f>SUM(B235:M235)</f>
        <v>2743896.5712</v>
      </c>
      <c r="O235" s="67"/>
    </row>
    <row r="236" spans="1:15" ht="12.75">
      <c r="A236" s="43">
        <v>96</v>
      </c>
      <c r="B236" s="51">
        <f>dollars!B234*currency!B94</f>
        <v>264199.416</v>
      </c>
      <c r="C236" s="51">
        <f>dollars!C234*currency!C94</f>
        <v>190899.20520000003</v>
      </c>
      <c r="D236" s="51">
        <f>dollars!D234*currency!D94</f>
        <v>223701.2944</v>
      </c>
      <c r="E236" s="51">
        <f>dollars!E234*currency!E94</f>
        <v>251899.1446</v>
      </c>
      <c r="F236" s="51">
        <f>dollars!F234*currency!F94</f>
        <v>207299.8893</v>
      </c>
      <c r="G236" s="51">
        <f>dollars!G234*currency!G94</f>
        <v>257201.27599999998</v>
      </c>
      <c r="H236" s="51">
        <f>dollars!H234*currency!H94</f>
        <v>224901.15449999998</v>
      </c>
      <c r="I236" s="51">
        <f>dollars!I234*currency!I94</f>
        <v>236700.2591</v>
      </c>
      <c r="J236" s="51">
        <f>dollars!J234*currency!J94</f>
        <v>212600.61969999998</v>
      </c>
      <c r="K236" s="51">
        <f>dollars!K234*currency!K94</f>
        <v>240199.856</v>
      </c>
      <c r="L236" s="51">
        <f>dollars!L234*currency!L94</f>
        <v>248000.172</v>
      </c>
      <c r="M236" s="51">
        <f>dollars!M234*currency!M94</f>
        <v>223501.11539999998</v>
      </c>
      <c r="N236" s="51">
        <f>SUM(B236:M236)</f>
        <v>2781103.4022</v>
      </c>
      <c r="O236" s="83">
        <f>RATE(1,,-N235,N236)*100</f>
        <v>1.3559851851022229</v>
      </c>
    </row>
    <row r="237" spans="1:15" ht="12.75">
      <c r="A237" s="43">
        <v>97</v>
      </c>
      <c r="B237" s="51">
        <f>dollars!B235*currency!B95</f>
        <v>255500.1825</v>
      </c>
      <c r="C237" s="51">
        <f>dollars!C235*currency!C95</f>
        <v>207900.787</v>
      </c>
      <c r="D237" s="51">
        <f>dollars!D235*currency!D95</f>
        <v>278799.158</v>
      </c>
      <c r="E237" s="51">
        <f>dollars!E235*currency!E95</f>
        <v>277499.827</v>
      </c>
      <c r="F237" s="51">
        <f>dollars!F235*currency!F95</f>
        <v>237388.632</v>
      </c>
      <c r="G237" s="51">
        <f>dollars!G235*currency!G95</f>
        <v>269189.968</v>
      </c>
      <c r="H237" s="51">
        <f>dollars!H235*currency!H95</f>
        <v>293526.88</v>
      </c>
      <c r="I237" s="51">
        <f>dollars!I235*currency!I95</f>
        <v>263101.4185</v>
      </c>
      <c r="J237" s="51">
        <f>dollars!J235*currency!J95</f>
        <v>279700.416</v>
      </c>
      <c r="K237" s="51">
        <f>dollars!K235*currency!K95</f>
        <v>278363.24797900004</v>
      </c>
      <c r="L237" s="51">
        <f>dollars!L235*currency!L95</f>
        <v>322056.69597999996</v>
      </c>
      <c r="M237" s="51">
        <f>dollars!M235*currency!M95</f>
        <v>344181.31596000004</v>
      </c>
      <c r="N237" s="51">
        <f>SUM(B237:M237)</f>
        <v>3307208.528919</v>
      </c>
      <c r="O237" s="83">
        <f>RATE(1,,-N236,N237)*100</f>
        <v>18.917136497076058</v>
      </c>
    </row>
    <row r="238" spans="1:15" ht="12.75">
      <c r="A238" s="43">
        <v>98</v>
      </c>
      <c r="B238" s="52">
        <f>dollars!B236*currency!B96</f>
        <v>255300.9227</v>
      </c>
      <c r="C238" s="52">
        <f>dollars!C236*currency!C96</f>
        <v>306254.06006399996</v>
      </c>
      <c r="D238" s="52">
        <f>dollars!D236*currency!D96</f>
        <v>331301.65140000003</v>
      </c>
      <c r="E238" s="52">
        <f>dollars!E236*currency!E96</f>
        <v>292022.09750000003</v>
      </c>
      <c r="F238" s="52">
        <f>dollars!F236*currency!F96</f>
        <v>294001.8775</v>
      </c>
      <c r="G238" s="52">
        <f>dollars!G236*currency!G96</f>
        <v>297792.44495000003</v>
      </c>
      <c r="H238" s="52">
        <f>dollars!H236*currency!H96</f>
        <v>271694.84739999997</v>
      </c>
      <c r="I238" s="52">
        <f>dollars!I236*currency!I96</f>
        <v>288558.35925</v>
      </c>
      <c r="J238" s="52">
        <f>dollars!J236*currency!J96</f>
        <v>291374.542</v>
      </c>
      <c r="K238" s="52">
        <f>dollars!K236*currency!K96</f>
        <v>287570.6930122</v>
      </c>
      <c r="L238" s="52">
        <f>dollars!L236*currency!L96</f>
        <v>288878.59756</v>
      </c>
      <c r="M238" s="52">
        <f>dollars!M236*currency!M96</f>
        <v>302253.17</v>
      </c>
      <c r="N238" s="51">
        <f>SUM(B238:D238)</f>
        <v>892856.6341639999</v>
      </c>
      <c r="O238" s="48">
        <f>RATE(1,,-N239,N238)*100</f>
        <v>20.29863659165162</v>
      </c>
    </row>
    <row r="239" spans="1:15" ht="12.75">
      <c r="A239" s="47" t="s">
        <v>15</v>
      </c>
      <c r="B239" s="43"/>
      <c r="C239" s="43"/>
      <c r="D239" s="43"/>
      <c r="E239" s="73"/>
      <c r="F239" s="43"/>
      <c r="G239" s="43"/>
      <c r="H239" s="43"/>
      <c r="I239" s="43"/>
      <c r="J239" s="43"/>
      <c r="K239" s="37"/>
      <c r="L239" s="37"/>
      <c r="M239" s="37"/>
      <c r="N239" s="54">
        <f>SUM(B237:D237)</f>
        <v>742200.1275</v>
      </c>
      <c r="O239" s="51"/>
    </row>
    <row r="240" spans="1:13" ht="12.75">
      <c r="A240" s="37">
        <v>96</v>
      </c>
      <c r="B240" s="48">
        <f aca="true" t="shared" si="36" ref="B240:M240">RATE(1,,-B235,B236)*100</f>
        <v>34.247085788231416</v>
      </c>
      <c r="C240" s="48">
        <f t="shared" si="36"/>
        <v>-5.6825392098955945</v>
      </c>
      <c r="D240" s="48">
        <f t="shared" si="36"/>
        <v>2.6628429958300845</v>
      </c>
      <c r="E240" s="48">
        <f t="shared" si="36"/>
        <v>1.9006769749763257</v>
      </c>
      <c r="F240" s="48">
        <f t="shared" si="36"/>
        <v>-12.086346190565747</v>
      </c>
      <c r="G240" s="48">
        <f t="shared" si="36"/>
        <v>9.169102674114031</v>
      </c>
      <c r="H240" s="48">
        <f t="shared" si="36"/>
        <v>-9.895641539538648</v>
      </c>
      <c r="I240" s="48">
        <f t="shared" si="36"/>
        <v>-1.4977342173242232</v>
      </c>
      <c r="J240" s="48">
        <f t="shared" si="36"/>
        <v>-4.103962568603778</v>
      </c>
      <c r="K240" s="48">
        <f t="shared" si="36"/>
        <v>-2.5157978631876325</v>
      </c>
      <c r="L240" s="48">
        <f t="shared" si="36"/>
        <v>6.9888292040039826</v>
      </c>
      <c r="M240" s="48">
        <f t="shared" si="36"/>
        <v>2.336124207137926</v>
      </c>
    </row>
    <row r="241" spans="1:13" ht="12.75">
      <c r="A241" s="37">
        <v>97</v>
      </c>
      <c r="B241" s="48">
        <f aca="true" t="shared" si="37" ref="B241:M242">RATE(1,,-B236,B237)*100</f>
        <v>-3.292677036046148</v>
      </c>
      <c r="C241" s="48">
        <f t="shared" si="37"/>
        <v>8.90605164237739</v>
      </c>
      <c r="D241" s="48">
        <f t="shared" si="37"/>
        <v>24.63010495660323</v>
      </c>
      <c r="E241" s="48">
        <f t="shared" si="37"/>
        <v>10.163068414008423</v>
      </c>
      <c r="F241" s="48">
        <f t="shared" si="37"/>
        <v>14.514596607649983</v>
      </c>
      <c r="G241" s="48">
        <f t="shared" si="37"/>
        <v>4.661210156671217</v>
      </c>
      <c r="H241" s="48">
        <f t="shared" si="37"/>
        <v>30.513727531798878</v>
      </c>
      <c r="I241" s="48">
        <f t="shared" si="37"/>
        <v>11.153836290836582</v>
      </c>
      <c r="J241" s="48">
        <f t="shared" si="37"/>
        <v>31.561430251089728</v>
      </c>
      <c r="K241" s="48">
        <f t="shared" si="37"/>
        <v>15.888182705238584</v>
      </c>
      <c r="L241" s="48">
        <f t="shared" si="37"/>
        <v>29.861480894456786</v>
      </c>
      <c r="M241" s="48">
        <f t="shared" si="37"/>
        <v>53.99534599369612</v>
      </c>
    </row>
    <row r="242" spans="1:13" ht="12.75">
      <c r="A242" s="37">
        <v>98</v>
      </c>
      <c r="B242" s="48">
        <f t="shared" si="37"/>
        <v>-0.0779881243333341</v>
      </c>
      <c r="C242" s="48">
        <f t="shared" si="37"/>
        <v>47.30779256934702</v>
      </c>
      <c r="D242" s="48">
        <f t="shared" si="37"/>
        <v>18.83165421898443</v>
      </c>
      <c r="E242" s="48">
        <f t="shared" si="37"/>
        <v>5.2332538931637</v>
      </c>
      <c r="F242" s="48">
        <f t="shared" si="37"/>
        <v>23.84833891287599</v>
      </c>
      <c r="G242" s="48">
        <f t="shared" si="37"/>
        <v>10.625387402995663</v>
      </c>
      <c r="H242" s="48">
        <f t="shared" si="37"/>
        <v>-7.437830770388065</v>
      </c>
      <c r="I242" s="48">
        <f t="shared" si="37"/>
        <v>9.675713987076017</v>
      </c>
      <c r="J242" s="48">
        <f t="shared" si="37"/>
        <v>4.173796437971694</v>
      </c>
      <c r="K242" s="48">
        <f t="shared" si="37"/>
        <v>3.3077085786463534</v>
      </c>
      <c r="L242" s="48">
        <f t="shared" si="37"/>
        <v>-10.301943364052994</v>
      </c>
      <c r="M242" s="48">
        <f t="shared" si="37"/>
        <v>-12.181993622475678</v>
      </c>
    </row>
    <row r="243" spans="1:13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5" spans="1:13" ht="12.75">
      <c r="A245" s="36" t="s">
        <v>38</v>
      </c>
      <c r="B245" s="37"/>
      <c r="C245" s="37"/>
      <c r="D245" s="43"/>
      <c r="E245" s="36"/>
      <c r="F245" s="37"/>
      <c r="G245" s="37"/>
      <c r="H245" s="37"/>
      <c r="I245" s="37"/>
      <c r="J245" s="43"/>
      <c r="K245" s="37"/>
      <c r="L245" s="37"/>
      <c r="M245" s="37"/>
    </row>
    <row r="247" ht="12.75">
      <c r="A247" s="36" t="s">
        <v>28</v>
      </c>
    </row>
    <row r="248" spans="1:15" ht="12.75">
      <c r="A248" s="43">
        <v>95</v>
      </c>
      <c r="B248" s="51">
        <v>99968</v>
      </c>
      <c r="C248" s="51">
        <v>99718</v>
      </c>
      <c r="D248" s="51">
        <v>128893</v>
      </c>
      <c r="E248" s="51">
        <v>100019</v>
      </c>
      <c r="F248" s="51">
        <v>119757</v>
      </c>
      <c r="G248" s="51">
        <v>122971</v>
      </c>
      <c r="H248" s="51">
        <v>114411</v>
      </c>
      <c r="I248" s="51">
        <v>121684</v>
      </c>
      <c r="J248" s="51">
        <v>126234</v>
      </c>
      <c r="K248" s="51">
        <v>121465</v>
      </c>
      <c r="L248" s="51">
        <v>130323</v>
      </c>
      <c r="M248" s="51">
        <v>121348</v>
      </c>
      <c r="N248" s="51">
        <f>SUM(B248:M248)</f>
        <v>1406791</v>
      </c>
      <c r="O248" s="67"/>
    </row>
    <row r="249" spans="1:15" ht="12.75">
      <c r="A249" s="43">
        <v>96</v>
      </c>
      <c r="B249" s="51">
        <v>113457</v>
      </c>
      <c r="C249" s="51">
        <v>118111</v>
      </c>
      <c r="D249" s="51">
        <v>123336</v>
      </c>
      <c r="E249" s="51">
        <v>107314</v>
      </c>
      <c r="F249" s="51">
        <v>126572</v>
      </c>
      <c r="G249" s="51">
        <v>111462</v>
      </c>
      <c r="H249" s="51">
        <v>113830</v>
      </c>
      <c r="I249" s="51">
        <v>120773</v>
      </c>
      <c r="J249" s="51">
        <v>115066</v>
      </c>
      <c r="K249" s="51">
        <v>118778</v>
      </c>
      <c r="L249" s="51">
        <v>124156</v>
      </c>
      <c r="M249" s="51">
        <v>119255</v>
      </c>
      <c r="N249" s="51">
        <f>SUM(B249:M249)</f>
        <v>1412110</v>
      </c>
      <c r="O249" s="83">
        <f>RATE(1,,-N248,N249)*100</f>
        <v>0.37809454282832355</v>
      </c>
    </row>
    <row r="250" spans="1:15" ht="12.75">
      <c r="A250" s="43">
        <v>97</v>
      </c>
      <c r="B250" s="51">
        <v>118901</v>
      </c>
      <c r="C250" s="51">
        <v>112136</v>
      </c>
      <c r="D250" s="51">
        <v>134382</v>
      </c>
      <c r="E250" s="51">
        <v>113073</v>
      </c>
      <c r="F250" s="51">
        <v>127652</v>
      </c>
      <c r="G250" s="51">
        <v>122533</v>
      </c>
      <c r="H250" s="51">
        <v>144107</v>
      </c>
      <c r="I250" s="51">
        <v>156278</v>
      </c>
      <c r="J250" s="51">
        <v>180948</v>
      </c>
      <c r="K250" s="51">
        <v>193103</v>
      </c>
      <c r="L250" s="51">
        <v>190800</v>
      </c>
      <c r="M250" s="51">
        <v>217600</v>
      </c>
      <c r="N250" s="51">
        <f>SUM(B250:M250)</f>
        <v>1811513</v>
      </c>
      <c r="O250" s="83">
        <f>RATE(1,,-N249,N250)*100</f>
        <v>28.284128007024954</v>
      </c>
    </row>
    <row r="251" spans="1:15" ht="12.75">
      <c r="A251" s="43">
        <v>98</v>
      </c>
      <c r="B251" s="51">
        <v>219100</v>
      </c>
      <c r="C251" s="52">
        <v>220900</v>
      </c>
      <c r="D251" s="52">
        <v>207100</v>
      </c>
      <c r="E251" s="52">
        <v>169500</v>
      </c>
      <c r="F251" s="52">
        <v>166500</v>
      </c>
      <c r="G251" s="52">
        <v>191500</v>
      </c>
      <c r="H251" s="52">
        <v>192400</v>
      </c>
      <c r="I251" s="52">
        <v>178300</v>
      </c>
      <c r="J251" s="52">
        <v>189500</v>
      </c>
      <c r="K251" s="52">
        <v>178700</v>
      </c>
      <c r="L251" s="52">
        <f>dollars!L260*currency!L106</f>
        <v>161908.69368000003</v>
      </c>
      <c r="M251" s="52">
        <f>dollars!M260*currency!M106</f>
        <v>157883.31000000003</v>
      </c>
      <c r="N251" s="51">
        <f>SUM(B251:D251)</f>
        <v>647100</v>
      </c>
      <c r="O251" s="48">
        <f>RATE(1,,-N252,N251)*100</f>
        <v>77.08438805863955</v>
      </c>
    </row>
    <row r="252" spans="1:15" ht="12.75">
      <c r="A252" s="47" t="s">
        <v>15</v>
      </c>
      <c r="B252" s="43"/>
      <c r="C252" s="43"/>
      <c r="D252" s="43"/>
      <c r="E252" s="73"/>
      <c r="F252" s="43"/>
      <c r="G252" s="94"/>
      <c r="H252" s="43"/>
      <c r="I252" s="43"/>
      <c r="J252" s="43"/>
      <c r="K252" s="37"/>
      <c r="L252" s="37"/>
      <c r="M252" s="37"/>
      <c r="N252" s="54">
        <f>SUM(B250:D250)</f>
        <v>365419</v>
      </c>
      <c r="O252" s="51"/>
    </row>
    <row r="253" spans="1:13" ht="12.75">
      <c r="A253" s="43">
        <v>96</v>
      </c>
      <c r="B253" s="48">
        <f aca="true" t="shared" si="38" ref="B253:M253">RATE(1,,-B248,B249)*100</f>
        <v>13.493317861715761</v>
      </c>
      <c r="C253" s="48">
        <f t="shared" si="38"/>
        <v>18.445014942136822</v>
      </c>
      <c r="D253" s="48">
        <f t="shared" si="38"/>
        <v>-4.311328000744804</v>
      </c>
      <c r="E253" s="48">
        <f t="shared" si="38"/>
        <v>7.293614213299468</v>
      </c>
      <c r="F253" s="48">
        <f t="shared" si="38"/>
        <v>5.690690314553629</v>
      </c>
      <c r="G253" s="48">
        <f t="shared" si="38"/>
        <v>-9.359117190231842</v>
      </c>
      <c r="H253" s="48">
        <f t="shared" si="38"/>
        <v>-0.507818304184041</v>
      </c>
      <c r="I253" s="48">
        <f t="shared" si="38"/>
        <v>-0.7486604648104971</v>
      </c>
      <c r="J253" s="48">
        <f t="shared" si="38"/>
        <v>-8.847061805852626</v>
      </c>
      <c r="K253" s="48">
        <f t="shared" si="38"/>
        <v>-2.2121598814473327</v>
      </c>
      <c r="L253" s="48">
        <f t="shared" si="38"/>
        <v>-4.732088733377838</v>
      </c>
      <c r="M253" s="48">
        <f t="shared" si="38"/>
        <v>-1.7247915087187211</v>
      </c>
    </row>
    <row r="254" spans="1:13" ht="12.75">
      <c r="A254" s="43">
        <v>97</v>
      </c>
      <c r="B254" s="48">
        <f aca="true" t="shared" si="39" ref="B254:M255">RATE(1,,-B249,B250)*100</f>
        <v>4.798293626660328</v>
      </c>
      <c r="C254" s="48">
        <f t="shared" si="39"/>
        <v>-5.058800619755995</v>
      </c>
      <c r="D254" s="48">
        <f t="shared" si="39"/>
        <v>8.95602257248492</v>
      </c>
      <c r="E254" s="48">
        <f t="shared" si="39"/>
        <v>5.366494585981325</v>
      </c>
      <c r="F254" s="48">
        <f t="shared" si="39"/>
        <v>0.853269285465977</v>
      </c>
      <c r="G254" s="48">
        <f t="shared" si="39"/>
        <v>9.932533060594634</v>
      </c>
      <c r="H254" s="48">
        <f t="shared" si="39"/>
        <v>26.59843626460512</v>
      </c>
      <c r="I254" s="48">
        <f t="shared" si="39"/>
        <v>29.39812706482409</v>
      </c>
      <c r="J254" s="48">
        <f t="shared" si="39"/>
        <v>57.25583578120384</v>
      </c>
      <c r="K254" s="48">
        <f t="shared" si="39"/>
        <v>62.57471922409875</v>
      </c>
      <c r="L254" s="48">
        <f t="shared" si="39"/>
        <v>53.67763136698992</v>
      </c>
      <c r="M254" s="48">
        <f t="shared" si="39"/>
        <v>82.46614397719172</v>
      </c>
    </row>
    <row r="255" spans="1:13" ht="12.75">
      <c r="A255" s="43">
        <v>98</v>
      </c>
      <c r="B255" s="48">
        <f>RATE(1,,-B250,B251)*100</f>
        <v>84.27094809967956</v>
      </c>
      <c r="C255" s="48">
        <f t="shared" si="39"/>
        <v>96.99293714774917</v>
      </c>
      <c r="D255" s="48">
        <f t="shared" si="39"/>
        <v>54.112902025568886</v>
      </c>
      <c r="E255" s="48">
        <f t="shared" si="39"/>
        <v>49.903159905547746</v>
      </c>
      <c r="F255" s="48">
        <f t="shared" si="39"/>
        <v>30.43273900918119</v>
      </c>
      <c r="G255" s="48">
        <f>RATE(1,,-G250,G251)*100</f>
        <v>56.28442950062432</v>
      </c>
      <c r="H255" s="48">
        <f>RATE(1,,-H250,H251)*100</f>
        <v>33.51190434885189</v>
      </c>
      <c r="I255" s="48">
        <f t="shared" si="39"/>
        <v>14.09155479338103</v>
      </c>
      <c r="J255" s="48">
        <f t="shared" si="39"/>
        <v>4.72621968742402</v>
      </c>
      <c r="K255" s="48">
        <f>RATE(1,,-K250,K251)*100</f>
        <v>-7.4587137434426225</v>
      </c>
      <c r="L255" s="48">
        <f t="shared" si="39"/>
        <v>-15.14219408805031</v>
      </c>
      <c r="M255" s="48">
        <f t="shared" si="39"/>
        <v>-27.44333180147057</v>
      </c>
    </row>
    <row r="256" spans="1:13" ht="12.75">
      <c r="A256" s="36" t="s">
        <v>29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5" ht="12.75">
      <c r="A257" s="43">
        <v>95</v>
      </c>
      <c r="B257" s="51">
        <v>127786</v>
      </c>
      <c r="C257" s="51">
        <v>126632</v>
      </c>
      <c r="D257" s="51">
        <v>157329</v>
      </c>
      <c r="E257" s="51">
        <v>127089</v>
      </c>
      <c r="F257" s="51">
        <v>155144</v>
      </c>
      <c r="G257" s="51">
        <v>151488</v>
      </c>
      <c r="H257" s="51">
        <v>151682</v>
      </c>
      <c r="I257" s="51">
        <v>157913</v>
      </c>
      <c r="J257" s="51">
        <v>137974</v>
      </c>
      <c r="K257" s="51">
        <v>153565</v>
      </c>
      <c r="L257" s="51">
        <v>163588</v>
      </c>
      <c r="M257" s="51">
        <v>153132</v>
      </c>
      <c r="N257" s="51">
        <f>SUM(B257:M257)</f>
        <v>1763322</v>
      </c>
      <c r="O257" s="67"/>
    </row>
    <row r="258" spans="1:15" ht="12.75">
      <c r="A258" s="43">
        <v>96</v>
      </c>
      <c r="B258" s="51">
        <v>159312</v>
      </c>
      <c r="C258" s="51">
        <v>169512</v>
      </c>
      <c r="D258" s="51">
        <v>163128</v>
      </c>
      <c r="E258" s="51">
        <v>160456</v>
      </c>
      <c r="F258" s="51">
        <v>163639</v>
      </c>
      <c r="G258" s="51">
        <v>146177</v>
      </c>
      <c r="H258" s="51">
        <v>159167</v>
      </c>
      <c r="I258" s="51">
        <v>157900</v>
      </c>
      <c r="J258" s="51">
        <v>141284</v>
      </c>
      <c r="K258" s="51">
        <v>152521</v>
      </c>
      <c r="L258" s="51">
        <v>148509</v>
      </c>
      <c r="M258" s="51">
        <v>140317</v>
      </c>
      <c r="N258" s="51">
        <f>SUM(B258:M258)</f>
        <v>1861922</v>
      </c>
      <c r="O258" s="83">
        <f>RATE(1,,-N257,N258)*100</f>
        <v>5.591718358870361</v>
      </c>
    </row>
    <row r="259" spans="1:15" ht="12.75">
      <c r="A259" s="43">
        <v>97</v>
      </c>
      <c r="B259" s="51">
        <v>158145</v>
      </c>
      <c r="C259" s="51">
        <v>140647</v>
      </c>
      <c r="D259" s="51">
        <v>153384</v>
      </c>
      <c r="E259" s="51">
        <v>150141</v>
      </c>
      <c r="F259" s="51">
        <v>143576</v>
      </c>
      <c r="G259" s="51">
        <v>151915</v>
      </c>
      <c r="H259" s="51">
        <v>163400</v>
      </c>
      <c r="I259" s="51">
        <v>161600</v>
      </c>
      <c r="J259" s="51">
        <v>175700</v>
      </c>
      <c r="K259" s="51">
        <v>174700</v>
      </c>
      <c r="L259" s="51">
        <v>158200</v>
      </c>
      <c r="M259" s="51">
        <v>192900</v>
      </c>
      <c r="N259" s="51">
        <f>SUM(B259:M259)</f>
        <v>1924308</v>
      </c>
      <c r="O259" s="83">
        <f>RATE(1,,-N258,N259)*100</f>
        <v>3.350623710338029</v>
      </c>
    </row>
    <row r="260" spans="1:15" ht="12.75">
      <c r="A260" s="43">
        <v>98</v>
      </c>
      <c r="B260" s="51">
        <v>173700</v>
      </c>
      <c r="C260" s="52">
        <v>169000</v>
      </c>
      <c r="D260" s="52">
        <v>173200</v>
      </c>
      <c r="E260" s="52">
        <v>144000</v>
      </c>
      <c r="F260" s="52">
        <v>131700</v>
      </c>
      <c r="G260" s="52">
        <v>153700</v>
      </c>
      <c r="H260" s="52">
        <v>153600</v>
      </c>
      <c r="I260" s="52">
        <v>140000</v>
      </c>
      <c r="J260" s="52">
        <v>139100</v>
      </c>
      <c r="K260" s="52">
        <v>141500</v>
      </c>
      <c r="L260" s="52">
        <f>dollars!L269*currency!L106</f>
        <v>124673.27376</v>
      </c>
      <c r="M260" s="52">
        <f>dollars!M269*currency!M106</f>
        <v>136552.923</v>
      </c>
      <c r="N260" s="51">
        <f>SUM(B260:D260)</f>
        <v>515900</v>
      </c>
      <c r="O260" s="48">
        <f>RATE(1,,-N261,N260)*100</f>
        <v>14.092742648880074</v>
      </c>
    </row>
    <row r="261" spans="1:15" ht="12.75">
      <c r="A261" s="47" t="s">
        <v>15</v>
      </c>
      <c r="B261" s="43"/>
      <c r="C261" s="43"/>
      <c r="D261" s="43"/>
      <c r="E261" s="73"/>
      <c r="F261" s="43"/>
      <c r="G261" s="94"/>
      <c r="H261" s="43"/>
      <c r="I261" s="43"/>
      <c r="J261" s="43"/>
      <c r="K261" s="37"/>
      <c r="L261" s="37"/>
      <c r="M261" s="37"/>
      <c r="N261" s="54">
        <f>SUM(B259:D259)</f>
        <v>452176</v>
      </c>
      <c r="O261" s="51"/>
    </row>
    <row r="262" spans="1:13" ht="12.75">
      <c r="A262" s="37">
        <v>96</v>
      </c>
      <c r="B262" s="48">
        <f aca="true" t="shared" si="40" ref="B262:M262">RATE(1,,-B257,B258)*100</f>
        <v>24.670934218145966</v>
      </c>
      <c r="C262" s="48">
        <f t="shared" si="40"/>
        <v>33.8618990460547</v>
      </c>
      <c r="D262" s="48">
        <f t="shared" si="40"/>
        <v>3.685906603359844</v>
      </c>
      <c r="E262" s="48">
        <f t="shared" si="40"/>
        <v>26.254829292857785</v>
      </c>
      <c r="F262" s="48">
        <f t="shared" si="40"/>
        <v>5.475558191099885</v>
      </c>
      <c r="G262" s="48">
        <f t="shared" si="40"/>
        <v>-3.5058882551753303</v>
      </c>
      <c r="H262" s="48">
        <f t="shared" si="40"/>
        <v>4.934665945860417</v>
      </c>
      <c r="I262" s="48">
        <f t="shared" si="40"/>
        <v>-0.008232381121242523</v>
      </c>
      <c r="J262" s="48">
        <f t="shared" si="40"/>
        <v>2.399002710655633</v>
      </c>
      <c r="K262" s="48">
        <f t="shared" si="40"/>
        <v>-0.6798424120079419</v>
      </c>
      <c r="L262" s="48">
        <f t="shared" si="40"/>
        <v>-9.217668777660961</v>
      </c>
      <c r="M262" s="48">
        <f t="shared" si="40"/>
        <v>-8.368597027401197</v>
      </c>
    </row>
    <row r="263" spans="1:13" ht="12.75">
      <c r="A263" s="37">
        <v>97</v>
      </c>
      <c r="B263" s="48">
        <f aca="true" t="shared" si="41" ref="B263:M264">RATE(1,,-B258,B259)*100</f>
        <v>-0.732524856884611</v>
      </c>
      <c r="C263" s="48">
        <f t="shared" si="41"/>
        <v>-17.028292982207756</v>
      </c>
      <c r="D263" s="48">
        <f t="shared" si="41"/>
        <v>-5.973223480947473</v>
      </c>
      <c r="E263" s="48">
        <f t="shared" si="41"/>
        <v>-6.42855362217679</v>
      </c>
      <c r="F263" s="48">
        <f t="shared" si="41"/>
        <v>-12.260524691546642</v>
      </c>
      <c r="G263" s="48">
        <f t="shared" si="41"/>
        <v>3.925378137463488</v>
      </c>
      <c r="H263" s="48">
        <f t="shared" si="41"/>
        <v>2.65947087021807</v>
      </c>
      <c r="I263" s="48">
        <f t="shared" si="41"/>
        <v>2.3432552248258456</v>
      </c>
      <c r="J263" s="48">
        <f t="shared" si="41"/>
        <v>24.359446221794396</v>
      </c>
      <c r="K263" s="48">
        <f t="shared" si="41"/>
        <v>14.541604106975425</v>
      </c>
      <c r="L263" s="48">
        <f t="shared" si="41"/>
        <v>6.525530439232649</v>
      </c>
      <c r="M263" s="48">
        <f t="shared" si="41"/>
        <v>37.474432891239125</v>
      </c>
    </row>
    <row r="264" spans="1:13" ht="12.75">
      <c r="A264" s="37">
        <v>98</v>
      </c>
      <c r="B264" s="48">
        <f>RATE(1,,-B259,B260)*100</f>
        <v>9.835910082519197</v>
      </c>
      <c r="C264" s="48">
        <f t="shared" si="41"/>
        <v>20.15897957297348</v>
      </c>
      <c r="D264" s="48">
        <f t="shared" si="41"/>
        <v>12.919209304751481</v>
      </c>
      <c r="E264" s="48">
        <f t="shared" si="41"/>
        <v>-4.090155254061183</v>
      </c>
      <c r="F264" s="48">
        <f t="shared" si="41"/>
        <v>-8.271577422410433</v>
      </c>
      <c r="G264" s="48">
        <f>RATE(1,,-G259,G260)*100</f>
        <v>1.1749991771714317</v>
      </c>
      <c r="H264" s="48">
        <f>RATE(1,,-H259,H260)*100</f>
        <v>-5.997552019583838</v>
      </c>
      <c r="I264" s="48">
        <f>RATE(1,,-I259,I260)*100</f>
        <v>-13.366336633663373</v>
      </c>
      <c r="J264" s="48">
        <f t="shared" si="41"/>
        <v>-20.83096186681844</v>
      </c>
      <c r="K264" s="48">
        <f t="shared" si="41"/>
        <v>-19.004006868918154</v>
      </c>
      <c r="L264" s="48">
        <f t="shared" si="41"/>
        <v>-21.19262088495576</v>
      </c>
      <c r="M264" s="48">
        <f t="shared" si="41"/>
        <v>-29.210511664074645</v>
      </c>
    </row>
    <row r="265" spans="1:13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7" ht="12.75">
      <c r="A267" s="13" t="s">
        <v>26</v>
      </c>
    </row>
  </sheetData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DE424"/>
  <sheetViews>
    <sheetView defaultGridColor="0" zoomScale="87" zoomScaleNormal="87" colorId="22" workbookViewId="0" topLeftCell="BS172">
      <selection activeCell="CA201" sqref="CA201"/>
    </sheetView>
  </sheetViews>
  <sheetFormatPr defaultColWidth="9.625" defaultRowHeight="15"/>
  <cols>
    <col min="1" max="1" width="15.625" style="2" customWidth="1"/>
    <col min="2" max="13" width="8.625" style="2" customWidth="1"/>
    <col min="14" max="16" width="9.625" style="2" hidden="1" customWidth="1"/>
    <col min="17" max="18" width="9.625" style="2" customWidth="1"/>
    <col min="19" max="19" width="16.25390625" style="2" customWidth="1"/>
    <col min="20" max="20" width="14.25390625" style="2" bestFit="1" customWidth="1"/>
    <col min="21" max="35" width="8.875" style="2" customWidth="1"/>
    <col min="36" max="76" width="9.625" style="2" customWidth="1"/>
    <col min="77" max="16384" width="9.625" style="2" customWidth="1"/>
  </cols>
  <sheetData>
    <row r="1" spans="1:77" s="28" customFormat="1" ht="12.75">
      <c r="A1" s="13" t="e">
        <f ca="1">CELL("filename")</f>
        <v>#N/A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28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28" customFormat="1" ht="12.75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28" customFormat="1" ht="12.75">
      <c r="A4" s="3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28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5">
        <v>1</v>
      </c>
      <c r="S5" s="35" t="s">
        <v>56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28" customFormat="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/>
      <c r="U6"/>
      <c r="V6"/>
      <c r="W6"/>
      <c r="X6"/>
      <c r="Y6" s="126"/>
      <c r="Z6" s="12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28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82">
        <f>O68+O124+O146+O168+O266</f>
        <v>350719.0168824624</v>
      </c>
      <c r="Q7" s="117"/>
      <c r="R7" s="2"/>
      <c r="S7" s="2"/>
      <c r="T7" s="22">
        <v>34700</v>
      </c>
      <c r="U7" s="60" t="s">
        <v>2</v>
      </c>
      <c r="V7" s="60" t="s">
        <v>3</v>
      </c>
      <c r="W7" s="60" t="s">
        <v>4</v>
      </c>
      <c r="X7" s="60" t="s">
        <v>5</v>
      </c>
      <c r="Y7" s="60" t="s">
        <v>6</v>
      </c>
      <c r="Z7" s="60" t="s">
        <v>7</v>
      </c>
      <c r="AA7" s="60" t="s">
        <v>8</v>
      </c>
      <c r="AB7" s="60" t="s">
        <v>9</v>
      </c>
      <c r="AC7" s="60" t="s">
        <v>10</v>
      </c>
      <c r="AD7" s="60" t="s">
        <v>11</v>
      </c>
      <c r="AE7" s="60" t="s">
        <v>12</v>
      </c>
      <c r="AF7" s="60">
        <v>35065</v>
      </c>
      <c r="AG7" s="60" t="s">
        <v>2</v>
      </c>
      <c r="AH7" s="60" t="s">
        <v>3</v>
      </c>
      <c r="AI7" s="60" t="s">
        <v>4</v>
      </c>
      <c r="AJ7" s="60" t="s">
        <v>5</v>
      </c>
      <c r="AK7" s="60" t="s">
        <v>6</v>
      </c>
      <c r="AL7" s="60" t="s">
        <v>7</v>
      </c>
      <c r="AM7" s="60" t="s">
        <v>8</v>
      </c>
      <c r="AN7" s="60" t="s">
        <v>9</v>
      </c>
      <c r="AO7" s="60" t="s">
        <v>10</v>
      </c>
      <c r="AP7" s="60" t="s">
        <v>11</v>
      </c>
      <c r="AQ7" s="60" t="s">
        <v>12</v>
      </c>
      <c r="AR7" s="22">
        <v>35431</v>
      </c>
      <c r="AS7" s="60" t="s">
        <v>2</v>
      </c>
      <c r="AT7" s="60" t="s">
        <v>3</v>
      </c>
      <c r="AU7" s="60" t="s">
        <v>4</v>
      </c>
      <c r="AV7" s="60" t="s">
        <v>5</v>
      </c>
      <c r="AW7" s="60" t="s">
        <v>6</v>
      </c>
      <c r="AX7" s="60" t="s">
        <v>7</v>
      </c>
      <c r="AY7" s="60" t="s">
        <v>8</v>
      </c>
      <c r="AZ7" s="60" t="s">
        <v>9</v>
      </c>
      <c r="BA7" s="60" t="s">
        <v>10</v>
      </c>
      <c r="BB7" s="60" t="s">
        <v>11</v>
      </c>
      <c r="BC7" s="60" t="s">
        <v>12</v>
      </c>
      <c r="BD7" s="22">
        <v>35796</v>
      </c>
      <c r="BE7" s="60" t="s">
        <v>2</v>
      </c>
      <c r="BF7" s="60" t="s">
        <v>3</v>
      </c>
      <c r="BG7" s="60" t="s">
        <v>4</v>
      </c>
      <c r="BH7" s="60" t="s">
        <v>5</v>
      </c>
      <c r="BI7" s="60" t="s">
        <v>6</v>
      </c>
      <c r="BJ7" s="60" t="s">
        <v>7</v>
      </c>
      <c r="BK7" s="60" t="s">
        <v>8</v>
      </c>
      <c r="BL7" s="60" t="s">
        <v>9</v>
      </c>
      <c r="BM7" s="60" t="s">
        <v>10</v>
      </c>
      <c r="BN7" s="60" t="s">
        <v>11</v>
      </c>
      <c r="BO7" s="60" t="s">
        <v>12</v>
      </c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28" customFormat="1" ht="12.75">
      <c r="A8" s="2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0" t="s">
        <v>90</v>
      </c>
      <c r="O8" s="2"/>
      <c r="P8" s="82">
        <f>O69+O125+O147+O169+O267</f>
        <v>379252.53453654924</v>
      </c>
      <c r="Q8" s="116" t="s">
        <v>114</v>
      </c>
      <c r="R8" s="83">
        <f>RATE(1,,-P7,P8)*100</f>
        <v>8.135720129384744</v>
      </c>
      <c r="S8" s="2" t="s">
        <v>28</v>
      </c>
      <c r="T8" s="7">
        <f aca="true" t="shared" si="0" ref="T8:AE8">B59+B115+B137+B159+B257</f>
        <v>21480.98183321349</v>
      </c>
      <c r="U8" s="7">
        <f t="shared" si="0"/>
        <v>22177.818044845804</v>
      </c>
      <c r="V8" s="7">
        <f t="shared" si="0"/>
        <v>25466.26177023874</v>
      </c>
      <c r="W8" s="7">
        <f t="shared" si="0"/>
        <v>25043.609268717402</v>
      </c>
      <c r="X8" s="7">
        <f t="shared" si="0"/>
        <v>26679.643238929144</v>
      </c>
      <c r="Y8" s="7">
        <f t="shared" si="0"/>
        <v>27978.742819385105</v>
      </c>
      <c r="Z8" s="7">
        <f t="shared" si="0"/>
        <v>26811.665004038106</v>
      </c>
      <c r="AA8" s="7">
        <f t="shared" si="0"/>
        <v>27788.04453429985</v>
      </c>
      <c r="AB8" s="7">
        <f t="shared" si="0"/>
        <v>28279.155482258957</v>
      </c>
      <c r="AC8" s="7">
        <f t="shared" si="0"/>
        <v>28162.5959155974</v>
      </c>
      <c r="AD8" s="7">
        <f t="shared" si="0"/>
        <v>28857.267817418757</v>
      </c>
      <c r="AE8" s="7">
        <f t="shared" si="0"/>
        <v>29619.35737547694</v>
      </c>
      <c r="AF8" s="7">
        <f aca="true" t="shared" si="1" ref="AF8:AQ8">B60+B116+B138+B160+B258</f>
        <v>25735.537761032116</v>
      </c>
      <c r="AG8" s="7">
        <f t="shared" si="1"/>
        <v>24954.87946441135</v>
      </c>
      <c r="AH8" s="7">
        <f t="shared" si="1"/>
        <v>29350.535341633713</v>
      </c>
      <c r="AI8" s="7">
        <f t="shared" si="1"/>
        <v>26761.203476443363</v>
      </c>
      <c r="AJ8" s="7">
        <f t="shared" si="1"/>
        <v>28738.63776710678</v>
      </c>
      <c r="AK8" s="7">
        <f t="shared" si="1"/>
        <v>28119.42052653616</v>
      </c>
      <c r="AL8" s="7">
        <f t="shared" si="1"/>
        <v>26530.868703618344</v>
      </c>
      <c r="AM8" s="7">
        <f t="shared" si="1"/>
        <v>27466.643802132025</v>
      </c>
      <c r="AN8" s="7">
        <f t="shared" si="1"/>
        <v>27362.03272289442</v>
      </c>
      <c r="AO8" s="7">
        <f t="shared" si="1"/>
        <v>29622.608480425595</v>
      </c>
      <c r="AP8" s="7">
        <f t="shared" si="1"/>
        <v>29120.299424098015</v>
      </c>
      <c r="AQ8" s="7">
        <f t="shared" si="1"/>
        <v>30297.47498579676</v>
      </c>
      <c r="AR8" s="7">
        <f aca="true" t="shared" si="2" ref="AR8:BC8">B61+B117+B139+B161+B259</f>
        <v>26325.72809524056</v>
      </c>
      <c r="AS8" s="7">
        <f t="shared" si="2"/>
        <v>25012.84795762706</v>
      </c>
      <c r="AT8" s="7">
        <f t="shared" si="2"/>
        <v>30133.086792534366</v>
      </c>
      <c r="AU8" s="7">
        <f t="shared" si="2"/>
        <v>28312.07555396329</v>
      </c>
      <c r="AV8" s="7">
        <f t="shared" si="2"/>
        <v>30052.443881440606</v>
      </c>
      <c r="AW8" s="7">
        <f t="shared" si="2"/>
        <v>30266.923162264546</v>
      </c>
      <c r="AX8" s="7">
        <f t="shared" si="2"/>
        <v>29868.917378732363</v>
      </c>
      <c r="AY8" s="7">
        <f t="shared" si="2"/>
        <v>29897.822206931374</v>
      </c>
      <c r="AZ8" s="7">
        <f t="shared" si="2"/>
        <v>30052.463837101677</v>
      </c>
      <c r="BA8" s="7">
        <f t="shared" si="2"/>
        <v>31088.87217542452</v>
      </c>
      <c r="BB8" s="7">
        <f t="shared" si="2"/>
        <v>30059.970320412445</v>
      </c>
      <c r="BC8" s="7">
        <f t="shared" si="2"/>
        <v>30264.63462308309</v>
      </c>
      <c r="BD8" s="7">
        <f aca="true" t="shared" si="3" ref="BD8:BO8">B62+B118+B140+B162+B260</f>
        <v>24483.761120707688</v>
      </c>
      <c r="BE8" s="7">
        <f t="shared" si="3"/>
        <v>28732.31073026182</v>
      </c>
      <c r="BF8" s="7">
        <f t="shared" si="3"/>
        <v>30591.848708966063</v>
      </c>
      <c r="BG8" s="7">
        <f t="shared" si="3"/>
        <v>27536.439335897772</v>
      </c>
      <c r="BH8" s="7">
        <f t="shared" si="3"/>
        <v>27819.874347070025</v>
      </c>
      <c r="BI8" s="7">
        <f t="shared" si="3"/>
        <v>28810.509882416554</v>
      </c>
      <c r="BJ8" s="7">
        <f t="shared" si="3"/>
        <v>27567.789967702847</v>
      </c>
      <c r="BK8" s="7">
        <f t="shared" si="3"/>
        <v>26551.103228958138</v>
      </c>
      <c r="BL8" s="7">
        <f t="shared" si="3"/>
        <v>28857.13641261383</v>
      </c>
      <c r="BM8" s="7">
        <f t="shared" si="3"/>
        <v>28556.799478803718</v>
      </c>
      <c r="BN8" s="7">
        <f t="shared" si="3"/>
        <v>29370.800000000003</v>
      </c>
      <c r="BO8" s="7">
        <f t="shared" si="3"/>
        <v>29883</v>
      </c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28" customFormat="1" ht="12.75">
      <c r="A9" s="2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82">
        <f>O70+O126+O148+O170+O268</f>
        <v>366481.9461912629</v>
      </c>
      <c r="Q9" s="102"/>
      <c r="R9" s="83">
        <f>RATE(1,,-P8,P9)*100</f>
        <v>-3.36730468021581</v>
      </c>
      <c r="S9" s="2" t="s">
        <v>29</v>
      </c>
      <c r="T9" s="7">
        <f>B68+B124+B146+B168+B266</f>
        <v>23860.935558076002</v>
      </c>
      <c r="U9" s="7">
        <f aca="true" t="shared" si="4" ref="U9:AE9">C68+C124+C146+C168+C266</f>
        <v>24764.679408929605</v>
      </c>
      <c r="V9" s="7">
        <f t="shared" si="4"/>
        <v>29197.545981211446</v>
      </c>
      <c r="W9" s="7">
        <f t="shared" si="4"/>
        <v>27699.337291917836</v>
      </c>
      <c r="X9" s="7">
        <f t="shared" si="4"/>
        <v>30312.06009653384</v>
      </c>
      <c r="Y9" s="7">
        <f t="shared" si="4"/>
        <v>31525.429826279018</v>
      </c>
      <c r="Z9" s="7">
        <f t="shared" si="4"/>
        <v>29958.106703180332</v>
      </c>
      <c r="AA9" s="7">
        <f t="shared" si="4"/>
        <v>31149.02321179078</v>
      </c>
      <c r="AB9" s="7">
        <f t="shared" si="4"/>
        <v>30246.481580659205</v>
      </c>
      <c r="AC9" s="7">
        <f t="shared" si="4"/>
        <v>30509.14577488043</v>
      </c>
      <c r="AD9" s="7">
        <f t="shared" si="4"/>
        <v>30892.22959692218</v>
      </c>
      <c r="AE9" s="7">
        <f t="shared" si="4"/>
        <v>30604.041852081704</v>
      </c>
      <c r="AF9" s="7">
        <f>B69+B125+B147+B169+B267</f>
        <v>30725.318387298692</v>
      </c>
      <c r="AG9" s="7">
        <f aca="true" t="shared" si="5" ref="AG9:AQ9">C69+C125+C147+C169+C267</f>
        <v>29089.440476875843</v>
      </c>
      <c r="AH9" s="7">
        <f t="shared" si="5"/>
        <v>32028.7062421874</v>
      </c>
      <c r="AI9" s="7">
        <f t="shared" si="5"/>
        <v>32141.54604590637</v>
      </c>
      <c r="AJ9" s="7">
        <f t="shared" si="5"/>
        <v>32696.662147305113</v>
      </c>
      <c r="AK9" s="7">
        <f t="shared" si="5"/>
        <v>30697.836823553258</v>
      </c>
      <c r="AL9" s="7">
        <f t="shared" si="5"/>
        <v>32052.57738165705</v>
      </c>
      <c r="AM9" s="7">
        <f t="shared" si="5"/>
        <v>32293.975504925984</v>
      </c>
      <c r="AN9" s="7">
        <f t="shared" si="5"/>
        <v>29744.773026845836</v>
      </c>
      <c r="AO9" s="7">
        <f t="shared" si="5"/>
        <v>33140.1681927876</v>
      </c>
      <c r="AP9" s="7">
        <f t="shared" si="5"/>
        <v>32419.614284407828</v>
      </c>
      <c r="AQ9" s="7">
        <f t="shared" si="5"/>
        <v>32221.916022798265</v>
      </c>
      <c r="AR9" s="7">
        <f>B70+B126+B148+B170+B268</f>
        <v>32147.3668587098</v>
      </c>
      <c r="AS9" s="7">
        <f aca="true" t="shared" si="6" ref="AS9:BC9">C70+C126+C148+C170+C268</f>
        <v>28098.501429788434</v>
      </c>
      <c r="AT9" s="7">
        <f t="shared" si="6"/>
        <v>32750.54670330816</v>
      </c>
      <c r="AU9" s="7">
        <f t="shared" si="6"/>
        <v>32352.568805942177</v>
      </c>
      <c r="AV9" s="7">
        <f t="shared" si="6"/>
        <v>31377.370976193106</v>
      </c>
      <c r="AW9" s="7">
        <f t="shared" si="6"/>
        <v>32700.67433930552</v>
      </c>
      <c r="AX9" s="7">
        <f t="shared" si="6"/>
        <v>32129.28329851884</v>
      </c>
      <c r="AY9" s="7">
        <f t="shared" si="6"/>
        <v>29991.86598861812</v>
      </c>
      <c r="AZ9" s="7">
        <f t="shared" si="6"/>
        <v>29328.26491855889</v>
      </c>
      <c r="BA9" s="7">
        <f t="shared" si="6"/>
        <v>30933.02518066108</v>
      </c>
      <c r="BB9" s="7">
        <f t="shared" si="6"/>
        <v>28197.93685841664</v>
      </c>
      <c r="BC9" s="7">
        <f t="shared" si="6"/>
        <v>26474.54083324213</v>
      </c>
      <c r="BD9" s="7">
        <f aca="true" t="shared" si="7" ref="BD9:BL9">B71+B127+B149+B171+B269</f>
        <v>21032.776033894035</v>
      </c>
      <c r="BE9" s="7">
        <f t="shared" si="7"/>
        <v>21858.520889368578</v>
      </c>
      <c r="BF9" s="7">
        <f t="shared" si="7"/>
        <v>23216.24226938541</v>
      </c>
      <c r="BG9" s="7">
        <f t="shared" si="7"/>
        <v>21501.979345621592</v>
      </c>
      <c r="BH9" s="7">
        <f t="shared" si="7"/>
        <v>20541.028837697533</v>
      </c>
      <c r="BI9" s="7">
        <f t="shared" si="7"/>
        <v>21174.31003880272</v>
      </c>
      <c r="BJ9" s="7">
        <f t="shared" si="7"/>
        <v>20689.817504744355</v>
      </c>
      <c r="BK9" s="7">
        <f t="shared" si="7"/>
        <v>19494.350905071315</v>
      </c>
      <c r="BL9" s="7">
        <f t="shared" si="7"/>
        <v>20542.23044409318</v>
      </c>
      <c r="BM9" s="7">
        <f>K71+K127+K149+K171+K269</f>
        <v>21272.71319729149</v>
      </c>
      <c r="BN9" s="7">
        <f>L71+L127+L149+L171+L269</f>
        <v>21285.56315789474</v>
      </c>
      <c r="BO9" s="7">
        <f>M71+M127+M149+M171+M269</f>
        <v>21811.9</v>
      </c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28" customFormat="1" ht="12.75">
      <c r="A10" s="8"/>
      <c r="B10" s="9"/>
      <c r="C10" s="9"/>
      <c r="D10" s="10"/>
      <c r="E10" s="9"/>
      <c r="F10" s="9"/>
      <c r="G10" s="9"/>
      <c r="H10" s="9"/>
      <c r="I10" s="9"/>
      <c r="J10" s="10"/>
      <c r="K10" s="9"/>
      <c r="L10" s="9"/>
      <c r="M10" s="9"/>
      <c r="N10" s="9"/>
      <c r="O10" s="2"/>
      <c r="P10" s="82">
        <f>O71+O127+O149+O171+O269</f>
        <v>66107.53919264802</v>
      </c>
      <c r="Q10" s="118"/>
      <c r="R10" s="48">
        <f>RATE(1,,-P11,P10)*100</f>
        <v>-28.9138842626648</v>
      </c>
      <c r="S10" s="2" t="s">
        <v>115</v>
      </c>
      <c r="T10" s="120">
        <v>24501.25313283208</v>
      </c>
      <c r="U10" s="120">
        <v>24155.13029315961</v>
      </c>
      <c r="V10" s="120">
        <v>29915.188897455664</v>
      </c>
      <c r="W10" s="120">
        <v>30345.404565555156</v>
      </c>
      <c r="X10" s="120">
        <v>28096.35722679201</v>
      </c>
      <c r="Y10" s="120">
        <v>28652.549390748845</v>
      </c>
      <c r="Z10" s="120">
        <v>28055.491859665213</v>
      </c>
      <c r="AA10" s="120">
        <v>28122.686409307247</v>
      </c>
      <c r="AB10" s="120">
        <v>26848.442631107573</v>
      </c>
      <c r="AC10" s="120">
        <v>29995.032290114257</v>
      </c>
      <c r="AD10" s="120">
        <v>28757.84929356358</v>
      </c>
      <c r="AE10" s="120">
        <v>28435.320695413022</v>
      </c>
      <c r="AF10" s="120">
        <v>28004.53514739229</v>
      </c>
      <c r="AG10" s="120">
        <v>28184.999527097323</v>
      </c>
      <c r="AH10" s="120">
        <v>28283.878283878286</v>
      </c>
      <c r="AI10" s="120">
        <v>30978.96891866741</v>
      </c>
      <c r="AJ10" s="120">
        <v>29844.997651479567</v>
      </c>
      <c r="AK10" s="120">
        <v>26924.490170861656</v>
      </c>
      <c r="AL10" s="120">
        <v>30424.44200512258</v>
      </c>
      <c r="AM10" s="120">
        <v>28835.266821345707</v>
      </c>
      <c r="AN10" s="120">
        <v>28218.678815489748</v>
      </c>
      <c r="AO10" s="120">
        <v>31149.875400498397</v>
      </c>
      <c r="AP10" s="120">
        <v>29378.22911099234</v>
      </c>
      <c r="AQ10" s="120">
        <v>28920.53445850914</v>
      </c>
      <c r="AR10" s="120">
        <v>30213.531604812746</v>
      </c>
      <c r="AS10" s="120">
        <v>26905.747500203233</v>
      </c>
      <c r="AT10" s="120">
        <v>30496.069797782126</v>
      </c>
      <c r="AU10" s="120">
        <v>28802.48585770058</v>
      </c>
      <c r="AV10" s="120">
        <v>28313.303638961257</v>
      </c>
      <c r="AW10" s="120">
        <v>27672.171628721542</v>
      </c>
      <c r="AX10" s="120">
        <v>29897.53386592567</v>
      </c>
      <c r="AY10" s="120">
        <v>27260.39016115352</v>
      </c>
      <c r="AZ10" s="120">
        <v>27809.52380952381</v>
      </c>
      <c r="BA10" s="120">
        <v>29283.000165207333</v>
      </c>
      <c r="BB10" s="120">
        <v>25225.51289215295</v>
      </c>
      <c r="BC10" s="120">
        <v>26503.323543051476</v>
      </c>
      <c r="BD10" s="120">
        <v>26838.091927385092</v>
      </c>
      <c r="BE10" s="120">
        <v>22324.698412698413</v>
      </c>
      <c r="BF10" s="120">
        <v>25943.888414018184</v>
      </c>
      <c r="BG10" s="120">
        <v>23700.563170757625</v>
      </c>
      <c r="BH10" s="120">
        <v>20908.14814814815</v>
      </c>
      <c r="BI10" s="120">
        <v>22171.77207085438</v>
      </c>
      <c r="BJ10" s="120">
        <v>23085.42599303631</v>
      </c>
      <c r="BK10" s="120">
        <v>21562.468026270308</v>
      </c>
      <c r="BL10" s="120">
        <v>22654.989226539863</v>
      </c>
      <c r="BM10" s="120">
        <v>24830.02473206925</v>
      </c>
      <c r="BN10" s="120">
        <v>23185.985418450564</v>
      </c>
      <c r="BO10" s="120">
        <v>23188.65635944307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28" customFormat="1" ht="15">
      <c r="A11" s="1"/>
      <c r="B11" s="3"/>
      <c r="C11" s="3"/>
      <c r="D11" s="11"/>
      <c r="E11" s="3"/>
      <c r="F11" s="3"/>
      <c r="G11" s="3"/>
      <c r="H11" s="3"/>
      <c r="I11" s="3"/>
      <c r="J11" s="11"/>
      <c r="K11" s="3"/>
      <c r="L11" s="3"/>
      <c r="M11" s="3"/>
      <c r="N11" s="2"/>
      <c r="O11" s="2"/>
      <c r="P11" s="82">
        <f>O72+O128+O150+O172+O270</f>
        <v>92996.41499180638</v>
      </c>
      <c r="Q11" s="82"/>
      <c r="R11" s="2"/>
      <c r="S11" s="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28" customFormat="1" ht="12.75">
      <c r="A12" s="1" t="s">
        <v>14</v>
      </c>
      <c r="B12" s="3"/>
      <c r="C12" s="3"/>
      <c r="D12" s="3"/>
      <c r="E12" s="3"/>
      <c r="G12" s="3"/>
      <c r="H12" s="3"/>
      <c r="I12" s="3"/>
      <c r="J12" s="11"/>
      <c r="K12" s="3"/>
      <c r="L12" s="3"/>
      <c r="M12" s="3"/>
      <c r="N12" s="2"/>
      <c r="O12" s="2"/>
      <c r="P12" s="2"/>
      <c r="Q12" s="2"/>
      <c r="R12" s="2"/>
      <c r="S12" s="2"/>
      <c r="T12" s="22">
        <v>34700</v>
      </c>
      <c r="U12" s="60" t="s">
        <v>2</v>
      </c>
      <c r="V12" s="60" t="s">
        <v>3</v>
      </c>
      <c r="W12" s="60" t="s">
        <v>4</v>
      </c>
      <c r="X12" s="60" t="s">
        <v>5</v>
      </c>
      <c r="Y12" s="60" t="s">
        <v>6</v>
      </c>
      <c r="Z12" s="60" t="s">
        <v>7</v>
      </c>
      <c r="AA12" s="60" t="s">
        <v>8</v>
      </c>
      <c r="AB12" s="60" t="s">
        <v>9</v>
      </c>
      <c r="AC12" s="60" t="s">
        <v>10</v>
      </c>
      <c r="AD12" s="60" t="s">
        <v>11</v>
      </c>
      <c r="AE12" s="60" t="s">
        <v>12</v>
      </c>
      <c r="AF12" s="60">
        <v>35065</v>
      </c>
      <c r="AG12" s="60" t="s">
        <v>2</v>
      </c>
      <c r="AH12" s="60" t="s">
        <v>3</v>
      </c>
      <c r="AI12" s="60" t="s">
        <v>4</v>
      </c>
      <c r="AJ12" s="60" t="s">
        <v>5</v>
      </c>
      <c r="AK12" s="60" t="s">
        <v>6</v>
      </c>
      <c r="AL12" s="60" t="s">
        <v>7</v>
      </c>
      <c r="AM12" s="60" t="s">
        <v>8</v>
      </c>
      <c r="AN12" s="60" t="s">
        <v>9</v>
      </c>
      <c r="AO12" s="60" t="s">
        <v>10</v>
      </c>
      <c r="AP12" s="60" t="s">
        <v>11</v>
      </c>
      <c r="AQ12" s="60" t="s">
        <v>12</v>
      </c>
      <c r="AR12" s="22">
        <v>35431</v>
      </c>
      <c r="AS12" s="60" t="s">
        <v>2</v>
      </c>
      <c r="AT12" s="60" t="s">
        <v>3</v>
      </c>
      <c r="AU12" s="60" t="s">
        <v>4</v>
      </c>
      <c r="AV12" s="60" t="s">
        <v>5</v>
      </c>
      <c r="AW12" s="60" t="s">
        <v>6</v>
      </c>
      <c r="AX12" s="60" t="s">
        <v>7</v>
      </c>
      <c r="AY12" s="60" t="s">
        <v>8</v>
      </c>
      <c r="AZ12" s="60" t="s">
        <v>9</v>
      </c>
      <c r="BA12" s="60" t="s">
        <v>10</v>
      </c>
      <c r="BB12" s="60" t="s">
        <v>11</v>
      </c>
      <c r="BC12" s="60" t="s">
        <v>12</v>
      </c>
      <c r="BD12" s="22">
        <v>35796</v>
      </c>
      <c r="BE12" s="60" t="s">
        <v>2</v>
      </c>
      <c r="BF12" s="60" t="s">
        <v>3</v>
      </c>
      <c r="BG12" s="60" t="s">
        <v>4</v>
      </c>
      <c r="BH12" s="60" t="s">
        <v>5</v>
      </c>
      <c r="BI12" s="60" t="s">
        <v>6</v>
      </c>
      <c r="BJ12" s="60" t="s">
        <v>7</v>
      </c>
      <c r="BK12" s="60" t="s">
        <v>8</v>
      </c>
      <c r="BL12" s="60" t="s">
        <v>9</v>
      </c>
      <c r="BM12" s="60" t="s">
        <v>10</v>
      </c>
      <c r="BN12" s="60" t="s">
        <v>11</v>
      </c>
      <c r="BO12" s="60" t="s">
        <v>12</v>
      </c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28" customFormat="1" ht="12.75">
      <c r="A13" s="1"/>
      <c r="B13" s="3"/>
      <c r="C13" s="3"/>
      <c r="D13" s="11"/>
      <c r="E13" s="3"/>
      <c r="F13" s="3"/>
      <c r="G13" s="3"/>
      <c r="H13" s="3"/>
      <c r="I13" s="3"/>
      <c r="J13" s="11"/>
      <c r="K13" s="3"/>
      <c r="L13" s="3"/>
      <c r="M13" s="3"/>
      <c r="N13" s="2"/>
      <c r="O13" s="2"/>
      <c r="P13" s="2"/>
      <c r="Q13" s="2"/>
      <c r="R13" s="2"/>
      <c r="S13" s="2" t="s">
        <v>46</v>
      </c>
      <c r="T13" s="7">
        <f aca="true" t="shared" si="8" ref="T13:BO13">T8-T9</f>
        <v>-2379.953724862513</v>
      </c>
      <c r="U13" s="7">
        <f t="shared" si="8"/>
        <v>-2586.861364083801</v>
      </c>
      <c r="V13" s="7">
        <f t="shared" si="8"/>
        <v>-3731.284210972706</v>
      </c>
      <c r="W13" s="7">
        <f t="shared" si="8"/>
        <v>-2655.728023200434</v>
      </c>
      <c r="X13" s="7">
        <f t="shared" si="8"/>
        <v>-3632.4168576046977</v>
      </c>
      <c r="Y13" s="7">
        <f t="shared" si="8"/>
        <v>-3546.6870068939133</v>
      </c>
      <c r="Z13" s="7">
        <f t="shared" si="8"/>
        <v>-3146.441699142226</v>
      </c>
      <c r="AA13" s="7">
        <f t="shared" si="8"/>
        <v>-3360.97867749093</v>
      </c>
      <c r="AB13" s="7">
        <f t="shared" si="8"/>
        <v>-1967.3260984002482</v>
      </c>
      <c r="AC13" s="7">
        <f t="shared" si="8"/>
        <v>-2346.54985928303</v>
      </c>
      <c r="AD13" s="7">
        <f t="shared" si="8"/>
        <v>-2034.9617795034246</v>
      </c>
      <c r="AE13" s="7">
        <f t="shared" si="8"/>
        <v>-984.6844766047652</v>
      </c>
      <c r="AF13" s="7">
        <f t="shared" si="8"/>
        <v>-4989.780626266576</v>
      </c>
      <c r="AG13" s="7">
        <f t="shared" si="8"/>
        <v>-4134.561012464492</v>
      </c>
      <c r="AH13" s="7">
        <f t="shared" si="8"/>
        <v>-2678.170900553687</v>
      </c>
      <c r="AI13" s="7">
        <f t="shared" si="8"/>
        <v>-5380.342569463006</v>
      </c>
      <c r="AJ13" s="7">
        <f t="shared" si="8"/>
        <v>-3958.0243801983343</v>
      </c>
      <c r="AK13" s="7">
        <f t="shared" si="8"/>
        <v>-2578.4162970170983</v>
      </c>
      <c r="AL13" s="7">
        <f t="shared" si="8"/>
        <v>-5521.708678038707</v>
      </c>
      <c r="AM13" s="7">
        <f t="shared" si="8"/>
        <v>-4827.331702793959</v>
      </c>
      <c r="AN13" s="7">
        <f t="shared" si="8"/>
        <v>-2382.7403039514174</v>
      </c>
      <c r="AO13" s="7">
        <f t="shared" si="8"/>
        <v>-3517.5597123620028</v>
      </c>
      <c r="AP13" s="7">
        <f t="shared" si="8"/>
        <v>-3299.3148603098125</v>
      </c>
      <c r="AQ13" s="7">
        <f t="shared" si="8"/>
        <v>-1924.441037001503</v>
      </c>
      <c r="AR13" s="7">
        <f t="shared" si="8"/>
        <v>-5821.63876346924</v>
      </c>
      <c r="AS13" s="7">
        <f t="shared" si="8"/>
        <v>-3085.6534721613752</v>
      </c>
      <c r="AT13" s="7">
        <f t="shared" si="8"/>
        <v>-2617.459910773792</v>
      </c>
      <c r="AU13" s="7">
        <f t="shared" si="8"/>
        <v>-4040.493251978889</v>
      </c>
      <c r="AV13" s="7">
        <f t="shared" si="8"/>
        <v>-1324.9270947525001</v>
      </c>
      <c r="AW13" s="7">
        <f t="shared" si="8"/>
        <v>-2433.751177040973</v>
      </c>
      <c r="AX13" s="7">
        <f t="shared" si="8"/>
        <v>-2260.3659197864763</v>
      </c>
      <c r="AY13" s="7">
        <f t="shared" si="8"/>
        <v>-94.0437816867452</v>
      </c>
      <c r="AZ13" s="7">
        <f t="shared" si="8"/>
        <v>724.1989185427883</v>
      </c>
      <c r="BA13" s="7">
        <f t="shared" si="8"/>
        <v>155.8469947634403</v>
      </c>
      <c r="BB13" s="7">
        <f t="shared" si="8"/>
        <v>1862.0334619958048</v>
      </c>
      <c r="BC13" s="7">
        <f t="shared" si="8"/>
        <v>3790.093789840961</v>
      </c>
      <c r="BD13" s="7">
        <f t="shared" si="8"/>
        <v>3450.9850868136527</v>
      </c>
      <c r="BE13" s="7">
        <f t="shared" si="8"/>
        <v>6873.7898408932415</v>
      </c>
      <c r="BF13" s="7">
        <f t="shared" si="8"/>
        <v>7375.606439580653</v>
      </c>
      <c r="BG13" s="7">
        <f t="shared" si="8"/>
        <v>6034.45999027618</v>
      </c>
      <c r="BH13" s="7">
        <f t="shared" si="8"/>
        <v>7278.8455093724915</v>
      </c>
      <c r="BI13" s="7">
        <f t="shared" si="8"/>
        <v>7636.199843613835</v>
      </c>
      <c r="BJ13" s="7">
        <f t="shared" si="8"/>
        <v>6877.9724629584925</v>
      </c>
      <c r="BK13" s="7">
        <f t="shared" si="8"/>
        <v>7056.752323886823</v>
      </c>
      <c r="BL13" s="7">
        <f t="shared" si="8"/>
        <v>8314.905968520648</v>
      </c>
      <c r="BM13" s="7">
        <f t="shared" si="8"/>
        <v>7284.086281512227</v>
      </c>
      <c r="BN13" s="7">
        <f t="shared" si="8"/>
        <v>8085.236842105263</v>
      </c>
      <c r="BO13" s="7">
        <f t="shared" si="8"/>
        <v>8071.0999999999985</v>
      </c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28" customFormat="1" ht="12.75">
      <c r="A14" s="1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 t="s">
        <v>100</v>
      </c>
      <c r="T14" s="13"/>
      <c r="U14" s="13"/>
      <c r="V14" s="67">
        <f>SUM(T13:V13)</f>
        <v>-8698.09929991902</v>
      </c>
      <c r="W14" s="13"/>
      <c r="X14" s="13"/>
      <c r="Y14" s="67">
        <f>SUM(W13:Y13)</f>
        <v>-9834.831887699045</v>
      </c>
      <c r="Z14" s="13"/>
      <c r="AA14" s="13"/>
      <c r="AB14" s="67">
        <f>SUM(Z13:AB13)</f>
        <v>-8474.746475033404</v>
      </c>
      <c r="AC14" s="13"/>
      <c r="AD14" s="13"/>
      <c r="AE14" s="67">
        <f>SUM(AC13:AE13)</f>
        <v>-5366.19611539122</v>
      </c>
      <c r="AF14" s="13"/>
      <c r="AG14" s="13"/>
      <c r="AH14" s="67">
        <f>SUM(AF13:AH13)</f>
        <v>-11802.512539284755</v>
      </c>
      <c r="AI14" s="13"/>
      <c r="AJ14" s="13"/>
      <c r="AK14" s="67">
        <f>SUM(AI13:AK13)</f>
        <v>-11916.783246678438</v>
      </c>
      <c r="AL14" s="13"/>
      <c r="AM14" s="13"/>
      <c r="AN14" s="67">
        <f>SUM(AL13:AN13)</f>
        <v>-12731.780684784084</v>
      </c>
      <c r="AO14" s="13"/>
      <c r="AP14" s="13"/>
      <c r="AQ14" s="67">
        <f>SUM(AO13:AQ13)</f>
        <v>-8741.315609673318</v>
      </c>
      <c r="AR14" s="13"/>
      <c r="AS14" s="13"/>
      <c r="AT14" s="67">
        <f>SUM(AR13:AT13)</f>
        <v>-11524.752146404408</v>
      </c>
      <c r="AU14" s="13"/>
      <c r="AV14" s="13"/>
      <c r="AW14" s="67">
        <f>SUM(AU13:AW13)</f>
        <v>-7799.171523772362</v>
      </c>
      <c r="AX14" s="13"/>
      <c r="AY14" s="13"/>
      <c r="AZ14" s="67">
        <f>SUM(AX13:AZ13)</f>
        <v>-1630.2107829304332</v>
      </c>
      <c r="BA14" s="13"/>
      <c r="BB14" s="13"/>
      <c r="BC14" s="67">
        <f>SUM(BA13:BC13)</f>
        <v>5807.974246600206</v>
      </c>
      <c r="BD14" s="13"/>
      <c r="BE14" s="13"/>
      <c r="BF14" s="67">
        <f>SUM(BD13:BF13)</f>
        <v>17700.381367287548</v>
      </c>
      <c r="BG14" s="13"/>
      <c r="BH14" s="13"/>
      <c r="BI14" s="67">
        <f>SUM(BG13:BI13)</f>
        <v>20949.505343262506</v>
      </c>
      <c r="BJ14" s="13"/>
      <c r="BK14" s="13"/>
      <c r="BL14" s="67">
        <f>SUM(BJ13:BL13)</f>
        <v>22249.630755365964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7" customFormat="1" ht="12.75">
      <c r="A15" s="11">
        <v>95</v>
      </c>
      <c r="B15" s="12">
        <v>9179</v>
      </c>
      <c r="C15" s="12">
        <v>8885</v>
      </c>
      <c r="D15" s="12">
        <v>12880</v>
      </c>
      <c r="E15" s="12">
        <v>11991</v>
      </c>
      <c r="F15" s="12">
        <v>12817</v>
      </c>
      <c r="G15" s="12">
        <v>14037</v>
      </c>
      <c r="H15" s="12">
        <v>12268</v>
      </c>
      <c r="I15" s="12">
        <v>12520</v>
      </c>
      <c r="J15" s="12">
        <v>12431</v>
      </c>
      <c r="K15" s="12">
        <v>12344</v>
      </c>
      <c r="L15" s="12">
        <v>12179</v>
      </c>
      <c r="M15" s="12">
        <v>17244</v>
      </c>
      <c r="N15" s="2">
        <f>SUM(B15:M15)</f>
        <v>148775</v>
      </c>
      <c r="O15" s="51">
        <f>SUM(B15:M15)</f>
        <v>148775</v>
      </c>
      <c r="P15" s="67"/>
      <c r="Q15" s="67">
        <f>SUM(B15:M15)</f>
        <v>148775</v>
      </c>
      <c r="R15" s="2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7" s="57" customFormat="1" ht="12.75">
      <c r="A16" s="11">
        <v>96</v>
      </c>
      <c r="B16" s="12">
        <v>9175</v>
      </c>
      <c r="C16" s="12">
        <v>8654</v>
      </c>
      <c r="D16" s="12">
        <v>10407</v>
      </c>
      <c r="E16" s="12">
        <v>11382</v>
      </c>
      <c r="F16" s="12">
        <v>12155</v>
      </c>
      <c r="G16" s="12">
        <v>12266</v>
      </c>
      <c r="H16" s="12">
        <v>12426</v>
      </c>
      <c r="I16" s="12">
        <v>14134</v>
      </c>
      <c r="J16" s="12">
        <v>13419</v>
      </c>
      <c r="K16" s="12">
        <v>15219</v>
      </c>
      <c r="L16" s="12">
        <v>13621</v>
      </c>
      <c r="M16" s="12">
        <v>18326</v>
      </c>
      <c r="N16" s="2">
        <f>SUM(B16:M16)</f>
        <v>151184</v>
      </c>
      <c r="O16" s="51">
        <f>SUM(B16:M16)</f>
        <v>151184</v>
      </c>
      <c r="P16" s="83">
        <f>RATE(1,,-O15,O16)*100</f>
        <v>1.6192236598890932</v>
      </c>
      <c r="Q16" s="67">
        <f>SUM(B16:M16)</f>
        <v>151184</v>
      </c>
      <c r="R16" s="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57" customFormat="1" ht="12.75">
      <c r="A17" s="11">
        <v>97</v>
      </c>
      <c r="B17" s="12">
        <v>11649</v>
      </c>
      <c r="C17" s="12">
        <v>9809</v>
      </c>
      <c r="D17" s="12">
        <v>14076</v>
      </c>
      <c r="E17" s="12">
        <v>14775</v>
      </c>
      <c r="F17" s="12">
        <v>15164</v>
      </c>
      <c r="G17" s="12">
        <v>15359</v>
      </c>
      <c r="H17" s="12">
        <v>15600</v>
      </c>
      <c r="I17" s="12">
        <v>16023</v>
      </c>
      <c r="J17" s="12">
        <v>16592</v>
      </c>
      <c r="K17" s="12">
        <v>17810</v>
      </c>
      <c r="L17" s="14">
        <v>16746</v>
      </c>
      <c r="M17" s="14">
        <v>19188</v>
      </c>
      <c r="N17" s="2">
        <f>SUM(B17:M17)</f>
        <v>182791</v>
      </c>
      <c r="O17" s="51">
        <f>SUM(B17:M17)</f>
        <v>182791</v>
      </c>
      <c r="P17" s="83">
        <f>RATE(1,,-O16,O17)*100</f>
        <v>20.90631283733729</v>
      </c>
      <c r="Q17" s="67">
        <f>SUM(B17:M17)</f>
        <v>182791</v>
      </c>
      <c r="R17" s="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s="57" customFormat="1" ht="12.75">
      <c r="A18" s="11">
        <v>98</v>
      </c>
      <c r="B18" s="87">
        <v>12676</v>
      </c>
      <c r="C18" s="87">
        <v>12158</v>
      </c>
      <c r="D18" s="87">
        <v>15238</v>
      </c>
      <c r="E18" s="87">
        <v>15952</v>
      </c>
      <c r="F18" s="87">
        <v>14927</v>
      </c>
      <c r="G18" s="90">
        <v>15609</v>
      </c>
      <c r="H18" s="96">
        <v>16157</v>
      </c>
      <c r="I18" s="90">
        <v>15557</v>
      </c>
      <c r="J18" s="90">
        <v>15476</v>
      </c>
      <c r="K18" s="87">
        <v>14730</v>
      </c>
      <c r="L18" s="68">
        <v>15128</v>
      </c>
      <c r="M18" s="68">
        <v>20192</v>
      </c>
      <c r="N18" s="2">
        <f>SUM(B18:M18)</f>
        <v>183800</v>
      </c>
      <c r="O18" s="51">
        <f>SUM(B18:D18)</f>
        <v>40072</v>
      </c>
      <c r="P18" s="48">
        <f>RATE(1,,-O19,O18)*100</f>
        <v>12.770867338323866</v>
      </c>
      <c r="Q18" s="114">
        <f>SUM(B18:M18)</f>
        <v>183800</v>
      </c>
      <c r="R18" s="2"/>
      <c r="S18" s="2"/>
      <c r="T18" s="22">
        <v>34700</v>
      </c>
      <c r="U18" s="60" t="s">
        <v>2</v>
      </c>
      <c r="V18" s="60" t="s">
        <v>3</v>
      </c>
      <c r="W18" s="60" t="s">
        <v>4</v>
      </c>
      <c r="X18" s="60" t="s">
        <v>5</v>
      </c>
      <c r="Y18" s="60" t="s">
        <v>6</v>
      </c>
      <c r="Z18" s="60" t="s">
        <v>7</v>
      </c>
      <c r="AA18" s="60" t="s">
        <v>8</v>
      </c>
      <c r="AB18" s="60" t="s">
        <v>9</v>
      </c>
      <c r="AC18" s="60" t="s">
        <v>10</v>
      </c>
      <c r="AD18" s="60" t="s">
        <v>11</v>
      </c>
      <c r="AE18" s="60" t="s">
        <v>12</v>
      </c>
      <c r="AF18" s="60">
        <v>35065</v>
      </c>
      <c r="AG18" s="60" t="s">
        <v>2</v>
      </c>
      <c r="AH18" s="60" t="s">
        <v>3</v>
      </c>
      <c r="AI18" s="60" t="s">
        <v>4</v>
      </c>
      <c r="AJ18" s="60" t="s">
        <v>5</v>
      </c>
      <c r="AK18" s="60" t="s">
        <v>6</v>
      </c>
      <c r="AL18" s="60" t="s">
        <v>7</v>
      </c>
      <c r="AM18" s="60" t="s">
        <v>8</v>
      </c>
      <c r="AN18" s="60" t="s">
        <v>9</v>
      </c>
      <c r="AO18" s="60" t="s">
        <v>10</v>
      </c>
      <c r="AP18" s="60" t="s">
        <v>11</v>
      </c>
      <c r="AQ18" s="60" t="s">
        <v>12</v>
      </c>
      <c r="AR18" s="22">
        <v>35431</v>
      </c>
      <c r="AS18" s="60" t="s">
        <v>2</v>
      </c>
      <c r="AT18" s="60" t="s">
        <v>3</v>
      </c>
      <c r="AU18" s="60" t="s">
        <v>4</v>
      </c>
      <c r="AV18" s="60" t="s">
        <v>5</v>
      </c>
      <c r="AW18" s="60" t="s">
        <v>6</v>
      </c>
      <c r="AX18" s="60" t="s">
        <v>7</v>
      </c>
      <c r="AY18" s="60" t="s">
        <v>8</v>
      </c>
      <c r="AZ18" s="60" t="s">
        <v>9</v>
      </c>
      <c r="BA18" s="60" t="s">
        <v>10</v>
      </c>
      <c r="BB18" s="60" t="s">
        <v>11</v>
      </c>
      <c r="BC18" s="60" t="s">
        <v>12</v>
      </c>
      <c r="BD18" s="22">
        <v>35796</v>
      </c>
      <c r="BE18" s="60" t="s">
        <v>2</v>
      </c>
      <c r="BF18" s="60" t="s">
        <v>3</v>
      </c>
      <c r="BG18" s="60" t="s">
        <v>4</v>
      </c>
      <c r="BH18" s="60" t="s">
        <v>5</v>
      </c>
      <c r="BI18" s="60" t="s">
        <v>6</v>
      </c>
      <c r="BJ18" s="60" t="s">
        <v>7</v>
      </c>
      <c r="BK18" s="60" t="s">
        <v>8</v>
      </c>
      <c r="BL18" s="60" t="s">
        <v>9</v>
      </c>
      <c r="BM18" s="60" t="s">
        <v>10</v>
      </c>
      <c r="BN18" s="60" t="s">
        <v>11</v>
      </c>
      <c r="BO18" s="60" t="s">
        <v>12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</row>
    <row r="19" spans="1:77" s="57" customFormat="1" ht="12.75">
      <c r="A19" s="16" t="s">
        <v>15</v>
      </c>
      <c r="B19" s="11"/>
      <c r="C19" s="11"/>
      <c r="D19" s="11"/>
      <c r="E19" s="11"/>
      <c r="F19" s="11"/>
      <c r="G19" s="11"/>
      <c r="H19" s="13"/>
      <c r="I19" s="11"/>
      <c r="J19" s="11"/>
      <c r="K19" s="3"/>
      <c r="L19" s="3"/>
      <c r="M19" s="3"/>
      <c r="N19" s="2"/>
      <c r="O19" s="54">
        <f>SUM(B17:D17)</f>
        <v>35534</v>
      </c>
      <c r="P19" s="51"/>
      <c r="Q19" s="51"/>
      <c r="R19" s="17"/>
      <c r="S19" s="2" t="s">
        <v>28</v>
      </c>
      <c r="T19" s="7"/>
      <c r="U19" s="19">
        <f aca="true" t="shared" si="9" ref="U19:BO19">RATE(1,,-T8,U8)*100</f>
        <v>3.2439681623624863</v>
      </c>
      <c r="V19" s="19">
        <f t="shared" si="9"/>
        <v>14.827625146636919</v>
      </c>
      <c r="W19" s="19">
        <f t="shared" si="9"/>
        <v>-1.6596566285801424</v>
      </c>
      <c r="X19" s="19">
        <f t="shared" si="9"/>
        <v>6.53274035965477</v>
      </c>
      <c r="Y19" s="19">
        <f t="shared" si="9"/>
        <v>4.869253943247647</v>
      </c>
      <c r="Z19" s="19">
        <f t="shared" si="9"/>
        <v>-4.171301844693274</v>
      </c>
      <c r="AA19" s="19">
        <f t="shared" si="9"/>
        <v>3.641622145117396</v>
      </c>
      <c r="AB19" s="19">
        <f t="shared" si="9"/>
        <v>1.767346195781825</v>
      </c>
      <c r="AC19" s="19">
        <f t="shared" si="9"/>
        <v>-0.4121748498984791</v>
      </c>
      <c r="AD19" s="19">
        <f t="shared" si="9"/>
        <v>2.4666472647026905</v>
      </c>
      <c r="AE19" s="19">
        <f t="shared" si="9"/>
        <v>2.640892973236259</v>
      </c>
      <c r="AF19" s="19">
        <f t="shared" si="9"/>
        <v>-13.112437130929768</v>
      </c>
      <c r="AG19" s="19">
        <f t="shared" si="9"/>
        <v>-3.033386377504855</v>
      </c>
      <c r="AH19" s="19">
        <f t="shared" si="9"/>
        <v>17.614414381328093</v>
      </c>
      <c r="AI19" s="19">
        <f t="shared" si="9"/>
        <v>-8.822094163023278</v>
      </c>
      <c r="AJ19" s="19">
        <f t="shared" si="9"/>
        <v>7.389182973045498</v>
      </c>
      <c r="AK19" s="19">
        <f t="shared" si="9"/>
        <v>-2.1546506330211344</v>
      </c>
      <c r="AL19" s="19">
        <f t="shared" si="9"/>
        <v>-5.649304975608251</v>
      </c>
      <c r="AM19" s="19">
        <f t="shared" si="9"/>
        <v>3.527118199435576</v>
      </c>
      <c r="AN19" s="19">
        <f t="shared" si="9"/>
        <v>-0.38086589679910665</v>
      </c>
      <c r="AO19" s="19">
        <f t="shared" si="9"/>
        <v>8.261724486718066</v>
      </c>
      <c r="AP19" s="19">
        <f t="shared" si="9"/>
        <v>-1.6956948833844372</v>
      </c>
      <c r="AQ19" s="19">
        <f t="shared" si="9"/>
        <v>4.042456928600793</v>
      </c>
      <c r="AR19" s="19">
        <f t="shared" si="9"/>
        <v>-13.109167983200345</v>
      </c>
      <c r="AS19" s="19">
        <f t="shared" si="9"/>
        <v>-4.987061071449938</v>
      </c>
      <c r="AT19" s="19">
        <f t="shared" si="9"/>
        <v>20.470435208262707</v>
      </c>
      <c r="AU19" s="19">
        <f t="shared" si="9"/>
        <v>-6.043228332725089</v>
      </c>
      <c r="AV19" s="19">
        <f t="shared" si="9"/>
        <v>6.1470884540419615</v>
      </c>
      <c r="AW19" s="19">
        <f t="shared" si="9"/>
        <v>0.713683325289873</v>
      </c>
      <c r="AX19" s="19">
        <f t="shared" si="9"/>
        <v>-1.3149859382746933</v>
      </c>
      <c r="AY19" s="19">
        <f t="shared" si="9"/>
        <v>0.09677226607347282</v>
      </c>
      <c r="AZ19" s="19">
        <f t="shared" si="9"/>
        <v>0.5172337607066531</v>
      </c>
      <c r="BA19" s="19">
        <f t="shared" si="9"/>
        <v>3.4486634571483403</v>
      </c>
      <c r="BB19" s="19">
        <f t="shared" si="9"/>
        <v>-3.3095502764021583</v>
      </c>
      <c r="BC19" s="19">
        <f t="shared" si="9"/>
        <v>0.6808533091985987</v>
      </c>
      <c r="BD19" s="19">
        <f t="shared" si="9"/>
        <v>-19.101084729323915</v>
      </c>
      <c r="BE19" s="19">
        <f t="shared" si="9"/>
        <v>17.352520262750097</v>
      </c>
      <c r="BF19" s="19">
        <f t="shared" si="9"/>
        <v>6.471940235373131</v>
      </c>
      <c r="BG19" s="19">
        <f t="shared" si="9"/>
        <v>-9.987658484244507</v>
      </c>
      <c r="BH19" s="19">
        <f t="shared" si="9"/>
        <v>1.02930886493648</v>
      </c>
      <c r="BI19" s="19">
        <f t="shared" si="9"/>
        <v>3.5608914799101767</v>
      </c>
      <c r="BJ19" s="19">
        <f t="shared" si="9"/>
        <v>-4.313425620669615</v>
      </c>
      <c r="BK19" s="19">
        <f t="shared" si="9"/>
        <v>-3.687951554824719</v>
      </c>
      <c r="BL19" s="19">
        <f t="shared" si="9"/>
        <v>8.685263146205553</v>
      </c>
      <c r="BM19" s="19">
        <f t="shared" si="9"/>
        <v>-1.0407717852379517</v>
      </c>
      <c r="BN19" s="19">
        <f t="shared" si="9"/>
        <v>2.8504613123766758</v>
      </c>
      <c r="BO19" s="19">
        <f t="shared" si="9"/>
        <v>1.743908916338668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7" s="57" customFormat="1" ht="12.75">
      <c r="A20" s="11">
        <v>96</v>
      </c>
      <c r="B20" s="18">
        <f aca="true" t="shared" si="10" ref="B20:M20">RATE(1,,-B15,B16)*100</f>
        <v>-0.04357773177905822</v>
      </c>
      <c r="C20" s="18">
        <f t="shared" si="10"/>
        <v>-2.599887450759715</v>
      </c>
      <c r="D20" s="18">
        <f t="shared" si="10"/>
        <v>-19.200310559006216</v>
      </c>
      <c r="E20" s="18">
        <f t="shared" si="10"/>
        <v>-5.078809106830111</v>
      </c>
      <c r="F20" s="18">
        <f t="shared" si="10"/>
        <v>-5.16501521416869</v>
      </c>
      <c r="G20" s="18">
        <f t="shared" si="10"/>
        <v>-12.616655980622635</v>
      </c>
      <c r="H20" s="18">
        <f t="shared" si="10"/>
        <v>1.2879034887512102</v>
      </c>
      <c r="I20" s="18">
        <f t="shared" si="10"/>
        <v>12.891373801916922</v>
      </c>
      <c r="J20" s="18">
        <f t="shared" si="10"/>
        <v>7.947872254846764</v>
      </c>
      <c r="K20" s="18">
        <f t="shared" si="10"/>
        <v>23.290667530784187</v>
      </c>
      <c r="L20" s="18">
        <f t="shared" si="10"/>
        <v>11.840052549470416</v>
      </c>
      <c r="M20" s="18">
        <f t="shared" si="10"/>
        <v>6.2746462537694265</v>
      </c>
      <c r="N20" s="18">
        <f aca="true" t="shared" si="11" ref="N20:Q22">RATE(1,,-N15,N16)*100</f>
        <v>1.6192236598890932</v>
      </c>
      <c r="O20" s="18">
        <f t="shared" si="11"/>
        <v>1.6192236598890932</v>
      </c>
      <c r="P20" s="18" t="e">
        <f t="shared" si="11"/>
        <v>#NUM!</v>
      </c>
      <c r="Q20" s="18">
        <f t="shared" si="11"/>
        <v>1.6192236598890932</v>
      </c>
      <c r="R20" s="2"/>
      <c r="S20" s="2" t="s">
        <v>29</v>
      </c>
      <c r="T20" s="7"/>
      <c r="U20" s="19">
        <f>RATE(1,,-T9,U9)*100</f>
        <v>3.787545750894577</v>
      </c>
      <c r="V20" s="19">
        <f aca="true" t="shared" si="12" ref="V20:BI20">RATE(1,,-U9,V9)*100</f>
        <v>17.89995541264083</v>
      </c>
      <c r="W20" s="19">
        <f t="shared" si="12"/>
        <v>-5.131282917604466</v>
      </c>
      <c r="X20" s="19">
        <f t="shared" si="12"/>
        <v>9.432437957201055</v>
      </c>
      <c r="Y20" s="19">
        <f t="shared" si="12"/>
        <v>4.002927303129493</v>
      </c>
      <c r="Z20" s="19">
        <f t="shared" si="12"/>
        <v>-4.971615396635114</v>
      </c>
      <c r="AA20" s="19">
        <f t="shared" si="12"/>
        <v>3.975272938339653</v>
      </c>
      <c r="AB20" s="19">
        <f t="shared" si="12"/>
        <v>-2.8974957737677594</v>
      </c>
      <c r="AC20" s="19">
        <f t="shared" si="12"/>
        <v>0.8684123921017783</v>
      </c>
      <c r="AD20" s="19">
        <f t="shared" si="12"/>
        <v>1.2556360144214855</v>
      </c>
      <c r="AE20" s="19">
        <f t="shared" si="12"/>
        <v>-0.9328810144192015</v>
      </c>
      <c r="AF20" s="19">
        <f t="shared" si="12"/>
        <v>0.39627620365687305</v>
      </c>
      <c r="AG20" s="19">
        <f t="shared" si="12"/>
        <v>-5.324201656113968</v>
      </c>
      <c r="AH20" s="19">
        <f t="shared" si="12"/>
        <v>10.104236166550116</v>
      </c>
      <c r="AI20" s="19">
        <f t="shared" si="12"/>
        <v>0.3523083413539265</v>
      </c>
      <c r="AJ20" s="19">
        <f t="shared" si="12"/>
        <v>1.727098318811095</v>
      </c>
      <c r="AK20" s="19">
        <f t="shared" si="12"/>
        <v>-6.113239677942466</v>
      </c>
      <c r="AL20" s="19">
        <f t="shared" si="12"/>
        <v>4.413146652289035</v>
      </c>
      <c r="AM20" s="19">
        <f t="shared" si="12"/>
        <v>0.7531317073025243</v>
      </c>
      <c r="AN20" s="19">
        <f t="shared" si="12"/>
        <v>-7.893740049723219</v>
      </c>
      <c r="AO20" s="19">
        <f t="shared" si="12"/>
        <v>11.415098588505888</v>
      </c>
      <c r="AP20" s="19">
        <f t="shared" si="12"/>
        <v>-2.174261470817127</v>
      </c>
      <c r="AQ20" s="19">
        <f t="shared" si="12"/>
        <v>-0.60981065312873</v>
      </c>
      <c r="AR20" s="19">
        <f t="shared" si="12"/>
        <v>-0.23136167332730048</v>
      </c>
      <c r="AS20" s="19">
        <f t="shared" si="12"/>
        <v>-12.594703157855664</v>
      </c>
      <c r="AT20" s="19">
        <f t="shared" si="12"/>
        <v>16.556204198804313</v>
      </c>
      <c r="AU20" s="19">
        <f t="shared" si="12"/>
        <v>-1.2151794013434907</v>
      </c>
      <c r="AV20" s="19">
        <f t="shared" si="12"/>
        <v>-3.014282530696471</v>
      </c>
      <c r="AW20" s="19">
        <f t="shared" si="12"/>
        <v>4.21738125898579</v>
      </c>
      <c r="AX20" s="19">
        <f t="shared" si="12"/>
        <v>-1.7473371798326487</v>
      </c>
      <c r="AY20" s="19">
        <f t="shared" si="12"/>
        <v>-6.6525520972304335</v>
      </c>
      <c r="AZ20" s="19">
        <f t="shared" si="12"/>
        <v>-2.2126034782599633</v>
      </c>
      <c r="BA20" s="19">
        <f t="shared" si="12"/>
        <v>5.471719061998447</v>
      </c>
      <c r="BB20" s="19">
        <f t="shared" si="12"/>
        <v>-8.84196843428809</v>
      </c>
      <c r="BC20" s="19">
        <f t="shared" si="12"/>
        <v>-6.11178056688252</v>
      </c>
      <c r="BD20" s="19">
        <f t="shared" si="12"/>
        <v>-20.55470889419646</v>
      </c>
      <c r="BE20" s="19">
        <f t="shared" si="12"/>
        <v>3.925990816161716</v>
      </c>
      <c r="BF20" s="19">
        <f t="shared" si="12"/>
        <v>6.211405551586025</v>
      </c>
      <c r="BG20" s="19">
        <f t="shared" si="12"/>
        <v>-7.383894877873347</v>
      </c>
      <c r="BH20" s="19">
        <f t="shared" si="12"/>
        <v>-4.469125806874773</v>
      </c>
      <c r="BI20" s="19">
        <f t="shared" si="12"/>
        <v>3.083006241357157</v>
      </c>
      <c r="BJ20" s="19">
        <f aca="true" t="shared" si="13" ref="BJ20:BO20">RATE(1,,-BI9,BJ9)*100</f>
        <v>-2.288114857912795</v>
      </c>
      <c r="BK20" s="19">
        <f t="shared" si="13"/>
        <v>-5.778043230197222</v>
      </c>
      <c r="BL20" s="19">
        <f t="shared" si="13"/>
        <v>5.3752984345289</v>
      </c>
      <c r="BM20" s="19">
        <f t="shared" si="13"/>
        <v>3.5560050559570873</v>
      </c>
      <c r="BN20" s="19">
        <f t="shared" si="13"/>
        <v>0.060405837676047645</v>
      </c>
      <c r="BO20" s="19">
        <f t="shared" si="13"/>
        <v>2.4727409756600505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</row>
    <row r="21" spans="1:77" s="57" customFormat="1" ht="12.75">
      <c r="A21" s="11">
        <v>97</v>
      </c>
      <c r="B21" s="18">
        <f aca="true" t="shared" si="14" ref="B21:M22">RATE(1,,-B16,B17)*100</f>
        <v>26.964577656675754</v>
      </c>
      <c r="C21" s="18">
        <f t="shared" si="14"/>
        <v>13.346429396810716</v>
      </c>
      <c r="D21" s="18">
        <f t="shared" si="14"/>
        <v>35.255116748342466</v>
      </c>
      <c r="E21" s="18">
        <f t="shared" si="14"/>
        <v>29.8102266736953</v>
      </c>
      <c r="F21" s="18">
        <f t="shared" si="14"/>
        <v>24.755244755244743</v>
      </c>
      <c r="G21" s="18">
        <f t="shared" si="14"/>
        <v>25.216044350236416</v>
      </c>
      <c r="H21" s="18">
        <f t="shared" si="14"/>
        <v>25.54321583775952</v>
      </c>
      <c r="I21" s="18">
        <f t="shared" si="14"/>
        <v>13.36493561624451</v>
      </c>
      <c r="J21" s="18">
        <f t="shared" si="14"/>
        <v>23.64557716670392</v>
      </c>
      <c r="K21" s="18">
        <f t="shared" si="14"/>
        <v>17.02477166699519</v>
      </c>
      <c r="L21" s="18">
        <f t="shared" si="14"/>
        <v>22.942515233830104</v>
      </c>
      <c r="M21" s="18">
        <f t="shared" si="14"/>
        <v>4.7036996616828715</v>
      </c>
      <c r="N21" s="18">
        <f t="shared" si="11"/>
        <v>20.90631283733729</v>
      </c>
      <c r="O21" s="18">
        <f t="shared" si="11"/>
        <v>20.90631283733729</v>
      </c>
      <c r="P21" s="18">
        <f t="shared" si="11"/>
        <v>1191.1318772830457</v>
      </c>
      <c r="Q21" s="18">
        <f t="shared" si="11"/>
        <v>20.90631283733729</v>
      </c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1:77" s="57" customFormat="1" ht="12.75">
      <c r="A22" s="11">
        <v>98</v>
      </c>
      <c r="B22" s="18">
        <f aca="true" t="shared" si="15" ref="B22:J22">RATE(1,,-B17,B18)*100</f>
        <v>8.816207399776799</v>
      </c>
      <c r="C22" s="18">
        <f t="shared" si="15"/>
        <v>23.947395249260886</v>
      </c>
      <c r="D22" s="18">
        <f t="shared" si="15"/>
        <v>8.255186132423988</v>
      </c>
      <c r="E22" s="18">
        <f t="shared" si="15"/>
        <v>7.9661590524534756</v>
      </c>
      <c r="F22" s="18">
        <f t="shared" si="15"/>
        <v>-1.5629121603798382</v>
      </c>
      <c r="G22" s="18">
        <f t="shared" si="15"/>
        <v>1.6277101373787315</v>
      </c>
      <c r="H22" s="18">
        <f t="shared" si="15"/>
        <v>3.570512820512822</v>
      </c>
      <c r="I22" s="18">
        <f t="shared" si="15"/>
        <v>-2.9083192910191515</v>
      </c>
      <c r="J22" s="18">
        <f t="shared" si="15"/>
        <v>-6.726133076181289</v>
      </c>
      <c r="K22" s="18">
        <f>RATE(1,,-K17,K18)*100</f>
        <v>-17.293655249859636</v>
      </c>
      <c r="L22" s="18">
        <f t="shared" si="14"/>
        <v>-9.662008837931443</v>
      </c>
      <c r="M22" s="18">
        <f t="shared" si="14"/>
        <v>5.232436939754003</v>
      </c>
      <c r="N22" s="18">
        <f t="shared" si="11"/>
        <v>0.5519965424993415</v>
      </c>
      <c r="O22" s="18">
        <f t="shared" si="11"/>
        <v>-78.07769529134366</v>
      </c>
      <c r="P22" s="18">
        <f t="shared" si="11"/>
        <v>-38.91382264444095</v>
      </c>
      <c r="Q22" s="18">
        <f t="shared" si="11"/>
        <v>0.5519965424993415</v>
      </c>
      <c r="R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57" customFormat="1" ht="12.75">
      <c r="A23" s="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57" customFormat="1" ht="15">
      <c r="A24" s="11">
        <v>95</v>
      </c>
      <c r="B24" s="12">
        <v>6500</v>
      </c>
      <c r="C24" s="12">
        <v>7123</v>
      </c>
      <c r="D24" s="12">
        <v>10241</v>
      </c>
      <c r="E24" s="12">
        <v>10278</v>
      </c>
      <c r="F24" s="12">
        <v>11493</v>
      </c>
      <c r="G24" s="12">
        <v>10955</v>
      </c>
      <c r="H24" s="12">
        <v>11126</v>
      </c>
      <c r="I24" s="12">
        <v>11580</v>
      </c>
      <c r="J24" s="12">
        <v>11292</v>
      </c>
      <c r="K24" s="12">
        <v>10971</v>
      </c>
      <c r="L24" s="12">
        <v>12046</v>
      </c>
      <c r="M24" s="12">
        <v>18474</v>
      </c>
      <c r="N24" s="12">
        <v>18474</v>
      </c>
      <c r="O24" s="12">
        <v>18474</v>
      </c>
      <c r="P24" s="12">
        <v>18474</v>
      </c>
      <c r="Q24" s="115">
        <f>SUM(B24:M24)</f>
        <v>132079</v>
      </c>
      <c r="R24" s="2"/>
      <c r="S24" s="13"/>
      <c r="T24"/>
      <c r="U24"/>
      <c r="V24"/>
      <c r="W24"/>
      <c r="X24"/>
      <c r="Y24"/>
      <c r="Z24"/>
      <c r="AA24"/>
      <c r="AB2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28" customFormat="1" ht="12.75">
      <c r="A25" s="11">
        <v>96</v>
      </c>
      <c r="B25" s="12">
        <v>10132</v>
      </c>
      <c r="C25" s="12">
        <v>8137</v>
      </c>
      <c r="D25" s="12">
        <v>11135</v>
      </c>
      <c r="E25" s="12">
        <v>10926</v>
      </c>
      <c r="F25" s="12">
        <v>12009</v>
      </c>
      <c r="G25" s="12">
        <v>10908</v>
      </c>
      <c r="H25" s="12">
        <v>11304</v>
      </c>
      <c r="I25" s="12">
        <v>11139</v>
      </c>
      <c r="J25" s="12">
        <v>10294</v>
      </c>
      <c r="K25" s="12">
        <v>11309</v>
      </c>
      <c r="L25" s="12">
        <v>11622</v>
      </c>
      <c r="M25" s="12">
        <v>20028</v>
      </c>
      <c r="N25" s="12">
        <v>20028</v>
      </c>
      <c r="O25" s="12">
        <v>20028</v>
      </c>
      <c r="P25" s="12">
        <v>20028</v>
      </c>
      <c r="Q25" s="115">
        <f>SUM(B25:M25)</f>
        <v>138943</v>
      </c>
      <c r="R25" s="2"/>
      <c r="S25" s="2"/>
      <c r="T25" s="22">
        <v>35431</v>
      </c>
      <c r="U25" s="22">
        <v>35462</v>
      </c>
      <c r="V25" s="22">
        <v>35490</v>
      </c>
      <c r="W25" s="22">
        <v>35521</v>
      </c>
      <c r="X25" s="22">
        <v>35551</v>
      </c>
      <c r="Y25" s="22">
        <v>35582</v>
      </c>
      <c r="Z25" s="22">
        <v>35612</v>
      </c>
      <c r="AA25" s="22">
        <v>35643</v>
      </c>
      <c r="AB25" s="22">
        <v>35674</v>
      </c>
      <c r="AC25" s="22">
        <v>35704</v>
      </c>
      <c r="AD25" s="22">
        <v>35735</v>
      </c>
      <c r="AE25" s="22">
        <v>35765</v>
      </c>
      <c r="AF25" s="22">
        <v>35796</v>
      </c>
      <c r="AG25" s="22">
        <v>35827</v>
      </c>
      <c r="AH25" s="22">
        <v>35855</v>
      </c>
      <c r="AI25" s="22">
        <v>35886</v>
      </c>
      <c r="AJ25" s="22">
        <v>35916</v>
      </c>
      <c r="AK25" s="22">
        <v>35947</v>
      </c>
      <c r="AL25" s="22">
        <v>35977</v>
      </c>
      <c r="AM25" s="22">
        <v>36008</v>
      </c>
      <c r="AN25" s="22">
        <v>36039</v>
      </c>
      <c r="AO25" s="22">
        <v>36069</v>
      </c>
      <c r="AP25" s="22">
        <v>36100</v>
      </c>
      <c r="AQ25" s="22">
        <v>36130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28" customFormat="1" ht="12.75">
      <c r="A26" s="11">
        <v>97</v>
      </c>
      <c r="B26" s="12">
        <v>9987</v>
      </c>
      <c r="C26" s="12">
        <v>7714</v>
      </c>
      <c r="D26" s="12">
        <v>11110</v>
      </c>
      <c r="E26" s="12">
        <v>11220</v>
      </c>
      <c r="F26" s="12">
        <v>11742</v>
      </c>
      <c r="G26" s="12">
        <v>11254</v>
      </c>
      <c r="H26" s="12">
        <v>12786</v>
      </c>
      <c r="I26" s="12">
        <v>11067</v>
      </c>
      <c r="J26" s="12">
        <v>11472</v>
      </c>
      <c r="K26" s="12">
        <v>12835</v>
      </c>
      <c r="L26" s="14">
        <v>12091</v>
      </c>
      <c r="M26" s="14">
        <v>19093</v>
      </c>
      <c r="N26" s="14">
        <v>19093</v>
      </c>
      <c r="O26" s="14">
        <v>19093</v>
      </c>
      <c r="P26" s="14">
        <v>19093</v>
      </c>
      <c r="Q26" s="115">
        <f>SUM(B26:M26)</f>
        <v>142371</v>
      </c>
      <c r="R26" s="2"/>
      <c r="S26" s="2" t="s">
        <v>28</v>
      </c>
      <c r="T26" s="7">
        <f aca="true" t="shared" si="16" ref="T26:AQ26">AR8</f>
        <v>26325.72809524056</v>
      </c>
      <c r="U26" s="7">
        <f t="shared" si="16"/>
        <v>25012.84795762706</v>
      </c>
      <c r="V26" s="7">
        <f t="shared" si="16"/>
        <v>30133.086792534366</v>
      </c>
      <c r="W26" s="7">
        <f t="shared" si="16"/>
        <v>28312.07555396329</v>
      </c>
      <c r="X26" s="7">
        <f t="shared" si="16"/>
        <v>30052.443881440606</v>
      </c>
      <c r="Y26" s="7">
        <f t="shared" si="16"/>
        <v>30266.923162264546</v>
      </c>
      <c r="Z26" s="7">
        <f t="shared" si="16"/>
        <v>29868.917378732363</v>
      </c>
      <c r="AA26" s="7">
        <f t="shared" si="16"/>
        <v>29897.822206931374</v>
      </c>
      <c r="AB26" s="7">
        <f t="shared" si="16"/>
        <v>30052.463837101677</v>
      </c>
      <c r="AC26" s="7">
        <f t="shared" si="16"/>
        <v>31088.87217542452</v>
      </c>
      <c r="AD26" s="7">
        <f t="shared" si="16"/>
        <v>30059.970320412445</v>
      </c>
      <c r="AE26" s="7">
        <f t="shared" si="16"/>
        <v>30264.63462308309</v>
      </c>
      <c r="AF26" s="7">
        <f t="shared" si="16"/>
        <v>24483.761120707688</v>
      </c>
      <c r="AG26" s="7">
        <f t="shared" si="16"/>
        <v>28732.31073026182</v>
      </c>
      <c r="AH26" s="7">
        <f t="shared" si="16"/>
        <v>30591.848708966063</v>
      </c>
      <c r="AI26" s="7">
        <f t="shared" si="16"/>
        <v>27536.439335897772</v>
      </c>
      <c r="AJ26" s="7">
        <f t="shared" si="16"/>
        <v>27819.874347070025</v>
      </c>
      <c r="AK26" s="7">
        <f t="shared" si="16"/>
        <v>28810.509882416554</v>
      </c>
      <c r="AL26" s="7">
        <f t="shared" si="16"/>
        <v>27567.789967702847</v>
      </c>
      <c r="AM26" s="7">
        <f t="shared" si="16"/>
        <v>26551.103228958138</v>
      </c>
      <c r="AN26" s="7">
        <f t="shared" si="16"/>
        <v>28857.13641261383</v>
      </c>
      <c r="AO26" s="7">
        <f t="shared" si="16"/>
        <v>28556.799478803718</v>
      </c>
      <c r="AP26" s="7">
        <f t="shared" si="16"/>
        <v>29370.800000000003</v>
      </c>
      <c r="AQ26" s="7">
        <f t="shared" si="16"/>
        <v>29883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28" customFormat="1" ht="12.75">
      <c r="A27" s="11">
        <v>98</v>
      </c>
      <c r="B27" s="87">
        <v>8695</v>
      </c>
      <c r="C27" s="87">
        <v>8993</v>
      </c>
      <c r="D27" s="87">
        <v>11765</v>
      </c>
      <c r="E27" s="87">
        <v>11686</v>
      </c>
      <c r="F27" s="87">
        <v>11291</v>
      </c>
      <c r="G27" s="90">
        <v>11857</v>
      </c>
      <c r="H27" s="90">
        <v>11964</v>
      </c>
      <c r="I27" s="90">
        <v>10879</v>
      </c>
      <c r="J27" s="90">
        <v>11543</v>
      </c>
      <c r="K27" s="87">
        <v>11653</v>
      </c>
      <c r="L27" s="68">
        <v>12300</v>
      </c>
      <c r="M27" s="68">
        <v>17574</v>
      </c>
      <c r="N27" s="68">
        <v>17700</v>
      </c>
      <c r="O27" s="68">
        <v>17700</v>
      </c>
      <c r="P27" s="68">
        <v>17700</v>
      </c>
      <c r="Q27" s="114">
        <f>SUM(B27:M27)</f>
        <v>140200</v>
      </c>
      <c r="R27" s="2"/>
      <c r="S27" s="2" t="s">
        <v>29</v>
      </c>
      <c r="T27" s="7">
        <f>AR9</f>
        <v>32147.3668587098</v>
      </c>
      <c r="U27" s="7">
        <f aca="true" t="shared" si="17" ref="U27:AH27">AS9</f>
        <v>28098.501429788434</v>
      </c>
      <c r="V27" s="7">
        <f t="shared" si="17"/>
        <v>32750.54670330816</v>
      </c>
      <c r="W27" s="7">
        <f t="shared" si="17"/>
        <v>32352.568805942177</v>
      </c>
      <c r="X27" s="7">
        <f t="shared" si="17"/>
        <v>31377.370976193106</v>
      </c>
      <c r="Y27" s="7">
        <f t="shared" si="17"/>
        <v>32700.67433930552</v>
      </c>
      <c r="Z27" s="7">
        <f t="shared" si="17"/>
        <v>32129.28329851884</v>
      </c>
      <c r="AA27" s="7">
        <f t="shared" si="17"/>
        <v>29991.86598861812</v>
      </c>
      <c r="AB27" s="7">
        <f t="shared" si="17"/>
        <v>29328.26491855889</v>
      </c>
      <c r="AC27" s="7">
        <f t="shared" si="17"/>
        <v>30933.02518066108</v>
      </c>
      <c r="AD27" s="7">
        <f t="shared" si="17"/>
        <v>28197.93685841664</v>
      </c>
      <c r="AE27" s="7">
        <f t="shared" si="17"/>
        <v>26474.54083324213</v>
      </c>
      <c r="AF27" s="7">
        <f t="shared" si="17"/>
        <v>21032.776033894035</v>
      </c>
      <c r="AG27" s="7">
        <f t="shared" si="17"/>
        <v>21858.520889368578</v>
      </c>
      <c r="AH27" s="7">
        <f t="shared" si="17"/>
        <v>23216.24226938541</v>
      </c>
      <c r="AI27" s="7">
        <f>BG9</f>
        <v>21501.979345621592</v>
      </c>
      <c r="AJ27" s="7">
        <f>BH9</f>
        <v>20541.028837697533</v>
      </c>
      <c r="AK27" s="7">
        <f>BI9</f>
        <v>21174.31003880272</v>
      </c>
      <c r="AL27" s="7">
        <f aca="true" t="shared" si="18" ref="AL27:AQ27">BJ9</f>
        <v>20689.817504744355</v>
      </c>
      <c r="AM27" s="7">
        <f t="shared" si="18"/>
        <v>19494.350905071315</v>
      </c>
      <c r="AN27" s="7">
        <f t="shared" si="18"/>
        <v>20542.23044409318</v>
      </c>
      <c r="AO27" s="7">
        <f t="shared" si="18"/>
        <v>21272.71319729149</v>
      </c>
      <c r="AP27" s="7">
        <f t="shared" si="18"/>
        <v>21285.56315789474</v>
      </c>
      <c r="AQ27" s="7">
        <f t="shared" si="18"/>
        <v>21811.9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28" customFormat="1" ht="12.75">
      <c r="A28" s="16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3"/>
      <c r="L28" s="3"/>
      <c r="M28" s="3"/>
      <c r="N28" s="2"/>
      <c r="O28" s="54">
        <f>SUM(B26:D26)</f>
        <v>28811</v>
      </c>
      <c r="P28" s="51"/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28" customFormat="1" ht="15">
      <c r="A29" s="2">
        <v>96</v>
      </c>
      <c r="B29" s="18">
        <f aca="true" t="shared" si="19" ref="B29:M29">RATE(1,,-B24,B25)*100</f>
        <v>55.87692307692309</v>
      </c>
      <c r="C29" s="18">
        <f t="shared" si="19"/>
        <v>14.235574898217052</v>
      </c>
      <c r="D29" s="18">
        <f t="shared" si="19"/>
        <v>8.729616248413235</v>
      </c>
      <c r="E29" s="18">
        <f t="shared" si="19"/>
        <v>6.304728546409813</v>
      </c>
      <c r="F29" s="18">
        <f t="shared" si="19"/>
        <v>4.489689376142014</v>
      </c>
      <c r="G29" s="18">
        <f t="shared" si="19"/>
        <v>-0.4290278411684166</v>
      </c>
      <c r="H29" s="18">
        <f t="shared" si="19"/>
        <v>1.5998561927017763</v>
      </c>
      <c r="I29" s="18">
        <f t="shared" si="19"/>
        <v>-3.8082901554404205</v>
      </c>
      <c r="J29" s="18">
        <f t="shared" si="19"/>
        <v>-8.838115479985834</v>
      </c>
      <c r="K29" s="18">
        <f t="shared" si="19"/>
        <v>3.0808495123507305</v>
      </c>
      <c r="L29" s="18">
        <f t="shared" si="19"/>
        <v>-3.519840610991191</v>
      </c>
      <c r="M29" s="18">
        <f t="shared" si="19"/>
        <v>8.411822020136393</v>
      </c>
      <c r="N29" s="18">
        <f aca="true" t="shared" si="20" ref="N29:Q31">RATE(1,,-N24,N25)*100</f>
        <v>8.411822020136393</v>
      </c>
      <c r="O29" s="18">
        <f t="shared" si="20"/>
        <v>8.411822020136393</v>
      </c>
      <c r="P29" s="18">
        <f t="shared" si="20"/>
        <v>8.411822020136393</v>
      </c>
      <c r="Q29" s="18">
        <f t="shared" si="20"/>
        <v>5.196889740231215</v>
      </c>
      <c r="R29" s="2"/>
      <c r="S29" s="13"/>
      <c r="T29" s="13"/>
      <c r="U29" s="13"/>
      <c r="V29" s="13"/>
      <c r="W29" s="13"/>
      <c r="X29" s="13"/>
      <c r="Y29" s="13"/>
      <c r="Z29"/>
      <c r="AA29"/>
      <c r="AB29"/>
      <c r="AC29"/>
      <c r="AD29"/>
      <c r="AE29"/>
      <c r="AF29"/>
      <c r="AG29"/>
      <c r="AH29"/>
      <c r="AI29"/>
      <c r="AJ29"/>
      <c r="AK2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28" customFormat="1" ht="12.75">
      <c r="A30" s="2">
        <v>97</v>
      </c>
      <c r="B30" s="18">
        <f aca="true" t="shared" si="21" ref="B30:M31">RATE(1,,-B25,B26)*100</f>
        <v>-1.4311093564942876</v>
      </c>
      <c r="C30" s="18">
        <f t="shared" si="21"/>
        <v>-5.1984760968415795</v>
      </c>
      <c r="D30" s="18">
        <f t="shared" si="21"/>
        <v>-0.2245172878311553</v>
      </c>
      <c r="E30" s="18">
        <f t="shared" si="21"/>
        <v>2.690829214717179</v>
      </c>
      <c r="F30" s="18">
        <f t="shared" si="21"/>
        <v>-2.2233325006245286</v>
      </c>
      <c r="G30" s="18">
        <f t="shared" si="21"/>
        <v>3.1719838650531607</v>
      </c>
      <c r="H30" s="18">
        <f t="shared" si="21"/>
        <v>13.110403397027598</v>
      </c>
      <c r="I30" s="18">
        <f t="shared" si="21"/>
        <v>-0.6463775922434744</v>
      </c>
      <c r="J30" s="18">
        <f t="shared" si="21"/>
        <v>11.443559354964055</v>
      </c>
      <c r="K30" s="18">
        <f t="shared" si="21"/>
        <v>13.493677601909985</v>
      </c>
      <c r="L30" s="18">
        <f t="shared" si="21"/>
        <v>4.035450008604376</v>
      </c>
      <c r="M30" s="18">
        <f t="shared" si="21"/>
        <v>-4.668464150189731</v>
      </c>
      <c r="N30" s="18">
        <f t="shared" si="20"/>
        <v>-4.668464150189731</v>
      </c>
      <c r="O30" s="18">
        <f t="shared" si="20"/>
        <v>-4.668464150189731</v>
      </c>
      <c r="P30" s="18">
        <f t="shared" si="20"/>
        <v>-4.668464150189731</v>
      </c>
      <c r="Q30" s="18">
        <f t="shared" si="20"/>
        <v>2.4671987793555634</v>
      </c>
      <c r="R30" s="2"/>
      <c r="S30" s="2"/>
      <c r="T30" s="22">
        <v>35431</v>
      </c>
      <c r="U30" s="22">
        <v>35462</v>
      </c>
      <c r="V30" s="22">
        <v>35490</v>
      </c>
      <c r="W30" s="22">
        <v>35521</v>
      </c>
      <c r="X30" s="22">
        <v>35551</v>
      </c>
      <c r="Y30" s="22">
        <v>35582</v>
      </c>
      <c r="Z30" s="22">
        <v>35612</v>
      </c>
      <c r="AA30" s="22">
        <v>35643</v>
      </c>
      <c r="AB30" s="22">
        <v>35674</v>
      </c>
      <c r="AC30" s="22">
        <v>35704</v>
      </c>
      <c r="AD30" s="22">
        <v>35735</v>
      </c>
      <c r="AE30" s="22">
        <v>35765</v>
      </c>
      <c r="AF30" s="22">
        <v>35796</v>
      </c>
      <c r="AG30" s="22">
        <v>35827</v>
      </c>
      <c r="AH30" s="22">
        <v>35855</v>
      </c>
      <c r="AI30" s="22">
        <v>35886</v>
      </c>
      <c r="AJ30" s="22">
        <v>35916</v>
      </c>
      <c r="AK30" s="22">
        <v>35947</v>
      </c>
      <c r="AL30" s="22">
        <v>35977</v>
      </c>
      <c r="AM30" s="22">
        <v>36008</v>
      </c>
      <c r="AN30" s="22">
        <v>36039</v>
      </c>
      <c r="AO30" s="22">
        <v>36069</v>
      </c>
      <c r="AP30" s="22">
        <v>36100</v>
      </c>
      <c r="AQ30" s="22">
        <v>36130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28" customFormat="1" ht="12.75">
      <c r="A31" s="2">
        <v>98</v>
      </c>
      <c r="B31" s="18">
        <f t="shared" si="21"/>
        <v>-12.936817863222192</v>
      </c>
      <c r="C31" s="18">
        <f t="shared" si="21"/>
        <v>16.5802437127301</v>
      </c>
      <c r="D31" s="18">
        <f t="shared" si="21"/>
        <v>5.895589558955894</v>
      </c>
      <c r="E31" s="18">
        <f t="shared" si="21"/>
        <v>4.15329768270945</v>
      </c>
      <c r="F31" s="18">
        <f t="shared" si="21"/>
        <v>-3.8409129620166937</v>
      </c>
      <c r="G31" s="18">
        <f t="shared" si="21"/>
        <v>5.358094899591262</v>
      </c>
      <c r="H31" s="18">
        <f t="shared" si="21"/>
        <v>-6.428906616611919</v>
      </c>
      <c r="I31" s="18">
        <f t="shared" si="21"/>
        <v>-1.698744013734527</v>
      </c>
      <c r="J31" s="18">
        <f t="shared" si="21"/>
        <v>0.6188981868898081</v>
      </c>
      <c r="K31" s="18">
        <f>RATE(1,,-K26,K27)*100</f>
        <v>-9.209193611219314</v>
      </c>
      <c r="L31" s="18">
        <f t="shared" si="21"/>
        <v>1.7285584318914822</v>
      </c>
      <c r="M31" s="18">
        <f t="shared" si="21"/>
        <v>-7.955795317655682</v>
      </c>
      <c r="N31" s="18">
        <f t="shared" si="20"/>
        <v>-7.295867595453825</v>
      </c>
      <c r="O31" s="18">
        <f t="shared" si="20"/>
        <v>-7.295867595453825</v>
      </c>
      <c r="P31" s="18">
        <f t="shared" si="20"/>
        <v>-7.295867595453825</v>
      </c>
      <c r="Q31" s="18">
        <f t="shared" si="20"/>
        <v>-1.5248891979406023</v>
      </c>
      <c r="R31" s="2"/>
      <c r="S31" s="2" t="s">
        <v>46</v>
      </c>
      <c r="T31" s="7">
        <f>T26-T27</f>
        <v>-5821.63876346924</v>
      </c>
      <c r="U31" s="7">
        <f aca="true" t="shared" si="22" ref="U31:AH31">U26-U27</f>
        <v>-3085.6534721613752</v>
      </c>
      <c r="V31" s="7">
        <f t="shared" si="22"/>
        <v>-2617.459910773792</v>
      </c>
      <c r="W31" s="7">
        <f t="shared" si="22"/>
        <v>-4040.493251978889</v>
      </c>
      <c r="X31" s="7">
        <f t="shared" si="22"/>
        <v>-1324.9270947525001</v>
      </c>
      <c r="Y31" s="7">
        <f t="shared" si="22"/>
        <v>-2433.751177040973</v>
      </c>
      <c r="Z31" s="7">
        <f t="shared" si="22"/>
        <v>-2260.3659197864763</v>
      </c>
      <c r="AA31" s="7">
        <f t="shared" si="22"/>
        <v>-94.0437816867452</v>
      </c>
      <c r="AB31" s="7">
        <f t="shared" si="22"/>
        <v>724.1989185427883</v>
      </c>
      <c r="AC31" s="7">
        <f t="shared" si="22"/>
        <v>155.8469947634403</v>
      </c>
      <c r="AD31" s="7">
        <f t="shared" si="22"/>
        <v>1862.0334619958048</v>
      </c>
      <c r="AE31" s="7">
        <f t="shared" si="22"/>
        <v>3790.093789840961</v>
      </c>
      <c r="AF31" s="7">
        <f t="shared" si="22"/>
        <v>3450.9850868136527</v>
      </c>
      <c r="AG31" s="7">
        <f t="shared" si="22"/>
        <v>6873.7898408932415</v>
      </c>
      <c r="AH31" s="7">
        <f t="shared" si="22"/>
        <v>7375.606439580653</v>
      </c>
      <c r="AI31" s="7">
        <f aca="true" t="shared" si="23" ref="AI31:AQ31">AI26-AI27</f>
        <v>6034.45999027618</v>
      </c>
      <c r="AJ31" s="7">
        <f t="shared" si="23"/>
        <v>7278.8455093724915</v>
      </c>
      <c r="AK31" s="7">
        <f t="shared" si="23"/>
        <v>7636.199843613835</v>
      </c>
      <c r="AL31" s="7">
        <f t="shared" si="23"/>
        <v>6877.9724629584925</v>
      </c>
      <c r="AM31" s="7">
        <f t="shared" si="23"/>
        <v>7056.752323886823</v>
      </c>
      <c r="AN31" s="7">
        <f t="shared" si="23"/>
        <v>8314.905968520648</v>
      </c>
      <c r="AO31" s="7">
        <f t="shared" si="23"/>
        <v>7284.086281512227</v>
      </c>
      <c r="AP31" s="7">
        <f t="shared" si="23"/>
        <v>8085.236842105263</v>
      </c>
      <c r="AQ31" s="7">
        <f t="shared" si="23"/>
        <v>8071.0999999999985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28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"/>
      <c r="P32" s="2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28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28" customFormat="1" ht="12.75">
      <c r="A34" s="1" t="s">
        <v>16</v>
      </c>
      <c r="B34" s="3"/>
      <c r="C34" s="3"/>
      <c r="D34" s="11"/>
      <c r="E34" s="3"/>
      <c r="F34" s="3"/>
      <c r="G34" s="3"/>
      <c r="H34" s="3"/>
      <c r="I34" s="3"/>
      <c r="J34" s="11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28" customFormat="1" ht="12.75">
      <c r="A35" s="1"/>
      <c r="B35" s="3"/>
      <c r="C35" s="3"/>
      <c r="D35" s="11"/>
      <c r="E35" s="3"/>
      <c r="F35" s="3"/>
      <c r="G35" s="3"/>
      <c r="H35" s="3"/>
      <c r="I35" s="3"/>
      <c r="J35" s="11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28" customFormat="1" ht="15">
      <c r="A36" s="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/>
      <c r="X36"/>
      <c r="Y36"/>
      <c r="Z36" s="126"/>
      <c r="AA36" s="12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28" customFormat="1" ht="12.75">
      <c r="A37" s="11">
        <v>95</v>
      </c>
      <c r="B37" s="14">
        <v>13082</v>
      </c>
      <c r="C37" s="14">
        <v>10966</v>
      </c>
      <c r="D37" s="14">
        <v>13522</v>
      </c>
      <c r="E37" s="14">
        <v>13114</v>
      </c>
      <c r="F37" s="14">
        <v>15081</v>
      </c>
      <c r="G37" s="14">
        <v>14802</v>
      </c>
      <c r="H37" s="14">
        <v>15801</v>
      </c>
      <c r="I37" s="14">
        <v>15648</v>
      </c>
      <c r="J37" s="14">
        <v>16366</v>
      </c>
      <c r="K37" s="14">
        <v>15898</v>
      </c>
      <c r="L37" s="14">
        <v>14566</v>
      </c>
      <c r="M37" s="14">
        <v>14908</v>
      </c>
      <c r="N37" s="2">
        <f>SUM(B37:M37)</f>
        <v>173754</v>
      </c>
      <c r="O37" s="51">
        <f>SUM(B37:M37)</f>
        <v>173754</v>
      </c>
      <c r="P37" s="67"/>
      <c r="Q37" s="115">
        <f>SUM(B37:M37)</f>
        <v>173754</v>
      </c>
      <c r="R37" s="2"/>
      <c r="S37" s="2" t="s">
        <v>48</v>
      </c>
      <c r="T37" s="2"/>
      <c r="U37" s="22">
        <v>34700</v>
      </c>
      <c r="V37" s="60" t="s">
        <v>2</v>
      </c>
      <c r="W37" s="60" t="s">
        <v>3</v>
      </c>
      <c r="X37" s="60" t="s">
        <v>4</v>
      </c>
      <c r="Y37" s="60" t="s">
        <v>5</v>
      </c>
      <c r="Z37" s="60" t="s">
        <v>6</v>
      </c>
      <c r="AA37" s="60" t="s">
        <v>7</v>
      </c>
      <c r="AB37" s="60" t="s">
        <v>8</v>
      </c>
      <c r="AC37" s="60" t="s">
        <v>9</v>
      </c>
      <c r="AD37" s="60" t="s">
        <v>10</v>
      </c>
      <c r="AE37" s="60" t="s">
        <v>11</v>
      </c>
      <c r="AF37" s="60" t="s">
        <v>12</v>
      </c>
      <c r="AG37" s="60">
        <v>35065</v>
      </c>
      <c r="AH37" s="60" t="s">
        <v>2</v>
      </c>
      <c r="AI37" s="60" t="s">
        <v>3</v>
      </c>
      <c r="AJ37" s="60" t="s">
        <v>4</v>
      </c>
      <c r="AK37" s="60" t="s">
        <v>5</v>
      </c>
      <c r="AL37" s="60" t="s">
        <v>6</v>
      </c>
      <c r="AM37" s="60" t="s">
        <v>7</v>
      </c>
      <c r="AN37" s="60" t="s">
        <v>8</v>
      </c>
      <c r="AO37" s="60" t="s">
        <v>9</v>
      </c>
      <c r="AP37" s="60" t="s">
        <v>10</v>
      </c>
      <c r="AQ37" s="60" t="s">
        <v>11</v>
      </c>
      <c r="AR37" s="60" t="s">
        <v>12</v>
      </c>
      <c r="AS37" s="22">
        <v>35431</v>
      </c>
      <c r="AT37" s="60" t="s">
        <v>2</v>
      </c>
      <c r="AU37" s="60" t="s">
        <v>3</v>
      </c>
      <c r="AV37" s="60" t="s">
        <v>4</v>
      </c>
      <c r="AW37" s="60" t="s">
        <v>5</v>
      </c>
      <c r="AX37" s="60" t="s">
        <v>6</v>
      </c>
      <c r="AY37" s="60" t="s">
        <v>7</v>
      </c>
      <c r="AZ37" s="60" t="s">
        <v>8</v>
      </c>
      <c r="BA37" s="60" t="s">
        <v>9</v>
      </c>
      <c r="BB37" s="60" t="s">
        <v>10</v>
      </c>
      <c r="BC37" s="60" t="s">
        <v>11</v>
      </c>
      <c r="BD37" s="60" t="s">
        <v>12</v>
      </c>
      <c r="BE37" s="22">
        <v>35796</v>
      </c>
      <c r="BF37" s="60" t="s">
        <v>2</v>
      </c>
      <c r="BG37" s="60" t="s">
        <v>3</v>
      </c>
      <c r="BH37" s="60" t="s">
        <v>4</v>
      </c>
      <c r="BI37" s="60" t="s">
        <v>5</v>
      </c>
      <c r="BJ37" s="60" t="s">
        <v>6</v>
      </c>
      <c r="BK37" s="60" t="s">
        <v>7</v>
      </c>
      <c r="BL37" s="60" t="s">
        <v>8</v>
      </c>
      <c r="BM37" s="60" t="s">
        <v>9</v>
      </c>
      <c r="BN37" s="60" t="s">
        <v>10</v>
      </c>
      <c r="BO37" s="60" t="s">
        <v>11</v>
      </c>
      <c r="BP37" s="60" t="s">
        <v>12</v>
      </c>
      <c r="BQ37" s="2"/>
      <c r="BR37" s="2"/>
      <c r="BS37" s="2"/>
      <c r="BT37" s="2"/>
      <c r="BU37" s="2"/>
      <c r="BV37" s="2"/>
      <c r="BW37" s="2"/>
      <c r="BX37" s="2"/>
      <c r="BY37" s="2"/>
    </row>
    <row r="38" spans="1:77" s="28" customFormat="1" ht="12.75">
      <c r="A38" s="11">
        <v>96</v>
      </c>
      <c r="B38" s="14">
        <v>15542</v>
      </c>
      <c r="C38" s="14">
        <v>11694</v>
      </c>
      <c r="D38" s="14">
        <v>12504</v>
      </c>
      <c r="E38" s="14">
        <v>15009</v>
      </c>
      <c r="F38" s="14">
        <v>15241</v>
      </c>
      <c r="G38" s="14">
        <v>14056</v>
      </c>
      <c r="H38" s="14">
        <v>17052</v>
      </c>
      <c r="I38" s="14">
        <v>16145</v>
      </c>
      <c r="J38" s="14">
        <v>16306</v>
      </c>
      <c r="K38" s="14">
        <v>16801</v>
      </c>
      <c r="L38" s="14">
        <v>15314</v>
      </c>
      <c r="M38" s="14">
        <v>15081</v>
      </c>
      <c r="N38" s="2">
        <f>SUM(B38:M38)</f>
        <v>180745</v>
      </c>
      <c r="O38" s="51">
        <f>SUM(B38:M38)</f>
        <v>180745</v>
      </c>
      <c r="P38" s="83">
        <f>RATE(1,,-O37,O38)*100</f>
        <v>4.0235044948605445</v>
      </c>
      <c r="Q38" s="115">
        <f>SUM(B38:M38)</f>
        <v>180745</v>
      </c>
      <c r="R38" s="2"/>
      <c r="S38" s="2"/>
      <c r="T38" s="2" t="s">
        <v>40</v>
      </c>
      <c r="U38" s="7">
        <f>B59</f>
        <v>3259</v>
      </c>
      <c r="V38" s="7">
        <f aca="true" t="shared" si="24" ref="V38:AF38">C59</f>
        <v>3431</v>
      </c>
      <c r="W38" s="7">
        <f t="shared" si="24"/>
        <v>3485</v>
      </c>
      <c r="X38" s="7">
        <f t="shared" si="24"/>
        <v>3414</v>
      </c>
      <c r="Y38" s="7">
        <f t="shared" si="24"/>
        <v>3822</v>
      </c>
      <c r="Z38" s="7">
        <f t="shared" si="24"/>
        <v>3834</v>
      </c>
      <c r="AA38" s="7">
        <f t="shared" si="24"/>
        <v>3775</v>
      </c>
      <c r="AB38" s="7">
        <f t="shared" si="24"/>
        <v>3953</v>
      </c>
      <c r="AC38" s="7">
        <f t="shared" si="24"/>
        <v>3940</v>
      </c>
      <c r="AD38" s="7">
        <f t="shared" si="24"/>
        <v>3900</v>
      </c>
      <c r="AE38" s="7">
        <f t="shared" si="24"/>
        <v>4080</v>
      </c>
      <c r="AF38" s="7">
        <f t="shared" si="24"/>
        <v>4524</v>
      </c>
      <c r="AG38" s="7">
        <f>B60</f>
        <v>3601</v>
      </c>
      <c r="AH38" s="7">
        <f aca="true" t="shared" si="25" ref="AH38:AR38">C60</f>
        <v>3685</v>
      </c>
      <c r="AI38" s="7">
        <f t="shared" si="25"/>
        <v>3955</v>
      </c>
      <c r="AJ38" s="7">
        <f t="shared" si="25"/>
        <v>4030</v>
      </c>
      <c r="AK38" s="7">
        <f t="shared" si="25"/>
        <v>4075</v>
      </c>
      <c r="AL38" s="7">
        <f t="shared" si="25"/>
        <v>4136</v>
      </c>
      <c r="AM38" s="7">
        <f t="shared" si="25"/>
        <v>4069</v>
      </c>
      <c r="AN38" s="7">
        <f t="shared" si="25"/>
        <v>4322</v>
      </c>
      <c r="AO38" s="7">
        <f t="shared" si="25"/>
        <v>4331</v>
      </c>
      <c r="AP38" s="7">
        <f t="shared" si="25"/>
        <v>4472</v>
      </c>
      <c r="AQ38" s="7">
        <f t="shared" si="25"/>
        <v>4456</v>
      </c>
      <c r="AR38" s="7">
        <f t="shared" si="25"/>
        <v>4682</v>
      </c>
      <c r="AS38" s="7">
        <f>B61</f>
        <v>4243</v>
      </c>
      <c r="AT38" s="7">
        <f aca="true" t="shared" si="26" ref="AT38:BD38">C61</f>
        <v>4078</v>
      </c>
      <c r="AU38" s="7">
        <f t="shared" si="26"/>
        <v>4084</v>
      </c>
      <c r="AV38" s="7">
        <f t="shared" si="26"/>
        <v>4231</v>
      </c>
      <c r="AW38" s="7">
        <f t="shared" si="26"/>
        <v>4508</v>
      </c>
      <c r="AX38" s="7">
        <f t="shared" si="26"/>
        <v>4417</v>
      </c>
      <c r="AY38" s="7">
        <f t="shared" si="26"/>
        <v>4585</v>
      </c>
      <c r="AZ38" s="7">
        <f t="shared" si="26"/>
        <v>4700</v>
      </c>
      <c r="BA38" s="7">
        <f t="shared" si="26"/>
        <v>4707</v>
      </c>
      <c r="BB38" s="7">
        <f t="shared" si="26"/>
        <v>4558</v>
      </c>
      <c r="BC38" s="7">
        <f t="shared" si="26"/>
        <v>4679</v>
      </c>
      <c r="BD38" s="7">
        <f t="shared" si="26"/>
        <v>4704</v>
      </c>
      <c r="BE38" s="7">
        <f aca="true" t="shared" si="27" ref="BE38:BK38">B62</f>
        <v>4149</v>
      </c>
      <c r="BF38" s="7">
        <f t="shared" si="27"/>
        <v>3812</v>
      </c>
      <c r="BG38" s="7">
        <f t="shared" si="27"/>
        <v>4555</v>
      </c>
      <c r="BH38" s="7">
        <f t="shared" si="27"/>
        <v>3652.1</v>
      </c>
      <c r="BI38" s="7">
        <f t="shared" si="27"/>
        <v>3919.7</v>
      </c>
      <c r="BJ38" s="7">
        <f t="shared" si="27"/>
        <v>4481</v>
      </c>
      <c r="BK38" s="7">
        <f t="shared" si="27"/>
        <v>4578.9</v>
      </c>
      <c r="BL38" s="7">
        <f>I62</f>
        <v>4091.8</v>
      </c>
      <c r="BM38" s="7">
        <f>J62</f>
        <v>4009.4</v>
      </c>
      <c r="BN38" s="7">
        <f>K62</f>
        <v>3826.5</v>
      </c>
      <c r="BO38" s="7">
        <f>L62</f>
        <v>3900.9</v>
      </c>
      <c r="BP38" s="7">
        <f>M62</f>
        <v>3864</v>
      </c>
      <c r="BQ38" s="2"/>
      <c r="BR38" s="2"/>
      <c r="BS38" s="2"/>
      <c r="BT38" s="2"/>
      <c r="BU38" s="2"/>
      <c r="BV38" s="2"/>
      <c r="BW38" s="2"/>
      <c r="BX38" s="2"/>
      <c r="BY38" s="2"/>
    </row>
    <row r="39" spans="1:77" s="28" customFormat="1" ht="12.75">
      <c r="A39" s="11">
        <v>97</v>
      </c>
      <c r="B39" s="14">
        <v>15425</v>
      </c>
      <c r="C39" s="14">
        <v>11496</v>
      </c>
      <c r="D39" s="14">
        <v>13623</v>
      </c>
      <c r="E39" s="14">
        <v>15615</v>
      </c>
      <c r="F39" s="14">
        <v>15111</v>
      </c>
      <c r="G39" s="14">
        <v>15374</v>
      </c>
      <c r="H39" s="14">
        <v>17644</v>
      </c>
      <c r="I39" s="14">
        <v>16724</v>
      </c>
      <c r="J39" s="14">
        <v>16384</v>
      </c>
      <c r="K39" s="14">
        <v>18482</v>
      </c>
      <c r="L39" s="14">
        <v>16129.237</v>
      </c>
      <c r="M39" s="14">
        <v>16067</v>
      </c>
      <c r="N39" s="2">
        <f>SUM(B39:M39)</f>
        <v>188074.237</v>
      </c>
      <c r="O39" s="51">
        <f>SUM(B39:M39)</f>
        <v>188074.237</v>
      </c>
      <c r="P39" s="83">
        <f>RATE(1,,-O38,O39)*100</f>
        <v>4.055015076488968</v>
      </c>
      <c r="Q39" s="115">
        <f>SUM(B39:M39)</f>
        <v>188074.237</v>
      </c>
      <c r="R39" s="2"/>
      <c r="S39" s="2"/>
      <c r="T39" s="2" t="s">
        <v>47</v>
      </c>
      <c r="U39" s="14">
        <f>B115</f>
        <v>7730</v>
      </c>
      <c r="V39" s="14">
        <f aca="true" t="shared" si="28" ref="V39:AF39">C115</f>
        <v>8391</v>
      </c>
      <c r="W39" s="14">
        <f t="shared" si="28"/>
        <v>9998</v>
      </c>
      <c r="X39" s="14">
        <f t="shared" si="28"/>
        <v>10158</v>
      </c>
      <c r="Y39" s="14">
        <f t="shared" si="28"/>
        <v>10646</v>
      </c>
      <c r="Z39" s="14">
        <f t="shared" si="28"/>
        <v>11246</v>
      </c>
      <c r="AA39" s="14">
        <f t="shared" si="28"/>
        <v>10485</v>
      </c>
      <c r="AB39" s="14">
        <f t="shared" si="28"/>
        <v>10613</v>
      </c>
      <c r="AC39" s="14">
        <f t="shared" si="28"/>
        <v>10974</v>
      </c>
      <c r="AD39" s="14">
        <f t="shared" si="28"/>
        <v>11524</v>
      </c>
      <c r="AE39" s="14">
        <f t="shared" si="28"/>
        <v>11463</v>
      </c>
      <c r="AF39" s="14">
        <f t="shared" si="28"/>
        <v>11757</v>
      </c>
      <c r="AG39" s="14">
        <f>B116</f>
        <v>9923</v>
      </c>
      <c r="AH39" s="14">
        <f aca="true" t="shared" si="29" ref="AH39:AR39">C116</f>
        <v>9883</v>
      </c>
      <c r="AI39" s="14">
        <f t="shared" si="29"/>
        <v>11689</v>
      </c>
      <c r="AJ39" s="14">
        <f t="shared" si="29"/>
        <v>10637</v>
      </c>
      <c r="AK39" s="14">
        <f t="shared" si="29"/>
        <v>11236</v>
      </c>
      <c r="AL39" s="14">
        <f t="shared" si="29"/>
        <v>11302</v>
      </c>
      <c r="AM39" s="14">
        <f t="shared" si="29"/>
        <v>9897</v>
      </c>
      <c r="AN39" s="14">
        <f t="shared" si="29"/>
        <v>9687</v>
      </c>
      <c r="AO39" s="14">
        <f t="shared" si="29"/>
        <v>9992</v>
      </c>
      <c r="AP39" s="14">
        <f t="shared" si="29"/>
        <v>11848</v>
      </c>
      <c r="AQ39" s="14">
        <f t="shared" si="29"/>
        <v>11399</v>
      </c>
      <c r="AR39" s="14">
        <f t="shared" si="29"/>
        <v>12220</v>
      </c>
      <c r="AS39" s="14">
        <f>B117</f>
        <v>9034</v>
      </c>
      <c r="AT39" s="14">
        <f aca="true" t="shared" si="30" ref="AT39:BD39">C117</f>
        <v>9362</v>
      </c>
      <c r="AU39" s="14">
        <f t="shared" si="30"/>
        <v>11326.9</v>
      </c>
      <c r="AV39" s="14">
        <f t="shared" si="30"/>
        <v>11395.6</v>
      </c>
      <c r="AW39" s="14">
        <f t="shared" si="30"/>
        <v>11744.6</v>
      </c>
      <c r="AX39" s="14">
        <f t="shared" si="30"/>
        <v>12391.6</v>
      </c>
      <c r="AY39" s="14">
        <f t="shared" si="30"/>
        <v>11806.8</v>
      </c>
      <c r="AZ39" s="14">
        <f t="shared" si="30"/>
        <v>11040.5</v>
      </c>
      <c r="BA39" s="14">
        <f t="shared" si="30"/>
        <v>11334</v>
      </c>
      <c r="BB39" s="14">
        <f t="shared" si="30"/>
        <v>12465</v>
      </c>
      <c r="BC39" s="14">
        <f t="shared" si="30"/>
        <v>11834</v>
      </c>
      <c r="BD39" s="14">
        <f t="shared" si="30"/>
        <v>12428</v>
      </c>
      <c r="BE39" s="15">
        <f aca="true" t="shared" si="31" ref="BE39:BJ39">B118</f>
        <v>9000.5</v>
      </c>
      <c r="BF39" s="15">
        <f t="shared" si="31"/>
        <v>11221.9</v>
      </c>
      <c r="BG39" s="15">
        <f t="shared" si="31"/>
        <v>12009.8</v>
      </c>
      <c r="BH39" s="15">
        <f t="shared" si="31"/>
        <v>12059.5</v>
      </c>
      <c r="BI39" s="15">
        <f t="shared" si="31"/>
        <v>11309.1</v>
      </c>
      <c r="BJ39" s="15">
        <f t="shared" si="31"/>
        <v>11488</v>
      </c>
      <c r="BK39" s="15">
        <f aca="true" t="shared" si="32" ref="BK39:BP39">H118</f>
        <v>10030</v>
      </c>
      <c r="BL39" s="15">
        <f t="shared" si="32"/>
        <v>9710.7</v>
      </c>
      <c r="BM39" s="15">
        <f t="shared" si="32"/>
        <v>10763.4</v>
      </c>
      <c r="BN39" s="15">
        <f t="shared" si="32"/>
        <v>10783.5</v>
      </c>
      <c r="BO39" s="15">
        <f t="shared" si="32"/>
        <v>11962.3</v>
      </c>
      <c r="BP39" s="15">
        <f t="shared" si="32"/>
        <v>12883</v>
      </c>
      <c r="BQ39" s="2"/>
      <c r="BR39" s="2"/>
      <c r="BS39" s="2"/>
      <c r="BT39" s="2"/>
      <c r="BU39" s="2"/>
      <c r="BV39" s="2"/>
      <c r="BW39" s="2"/>
      <c r="BX39" s="2"/>
      <c r="BY39" s="2"/>
    </row>
    <row r="40" spans="1:77" s="28" customFormat="1" ht="12.75">
      <c r="A40" s="11">
        <v>98</v>
      </c>
      <c r="B40" s="14">
        <v>14782</v>
      </c>
      <c r="C40" s="68">
        <v>11364</v>
      </c>
      <c r="D40" s="68">
        <v>14029.1</v>
      </c>
      <c r="E40" s="68">
        <v>14966</v>
      </c>
      <c r="F40" s="68">
        <f>local!F40/currency!F26</f>
        <v>14623.338257016248</v>
      </c>
      <c r="G40" s="68">
        <f>local!G40/currency!G26</f>
        <v>15061.701303730477</v>
      </c>
      <c r="H40" s="68">
        <f>local!H40/currency!H26</f>
        <v>15373.483088045441</v>
      </c>
      <c r="I40" s="68">
        <f>local!I40/currency!I26</f>
        <v>15378.856331483155</v>
      </c>
      <c r="J40" s="68">
        <f>local!J40/currency!J26</f>
        <v>14745.54608830364</v>
      </c>
      <c r="K40" s="68">
        <f>local!K40/currency!K26</f>
        <v>15235.119431891542</v>
      </c>
      <c r="L40" s="68">
        <f>local!L40/currency!L26</f>
        <v>14604.74486962586</v>
      </c>
      <c r="M40" s="68">
        <f>local!M40/currency!M26</f>
        <v>13886.190414675108</v>
      </c>
      <c r="N40" s="2">
        <f>SUM(B40:M40)</f>
        <v>174050.07978477146</v>
      </c>
      <c r="O40" s="51">
        <f>SUM(B40:D40)</f>
        <v>40175.1</v>
      </c>
      <c r="P40" s="48">
        <f>RATE(1,,-O41,O40)*100</f>
        <v>-0.9098756906077486</v>
      </c>
      <c r="Q40" s="114">
        <f>SUM(B40:M40)</f>
        <v>174050.07978477146</v>
      </c>
      <c r="R40" s="2"/>
      <c r="S40" s="2"/>
      <c r="T40" s="2" t="s">
        <v>42</v>
      </c>
      <c r="U40" s="14">
        <f>B137</f>
        <v>5344.031311154598</v>
      </c>
      <c r="V40" s="14">
        <f aca="true" t="shared" si="33" ref="V40:AF40">C137</f>
        <v>5106.541323932628</v>
      </c>
      <c r="W40" s="14">
        <f t="shared" si="33"/>
        <v>5478.209658421672</v>
      </c>
      <c r="X40" s="14">
        <f t="shared" si="33"/>
        <v>6021.444695259594</v>
      </c>
      <c r="Y40" s="14">
        <f t="shared" si="33"/>
        <v>5954.514128187458</v>
      </c>
      <c r="Z40" s="14">
        <f t="shared" si="33"/>
        <v>6392.65109047015</v>
      </c>
      <c r="AA40" s="14">
        <f t="shared" si="33"/>
        <v>6335.129838314552</v>
      </c>
      <c r="AB40" s="14">
        <f t="shared" si="33"/>
        <v>6753.754371528493</v>
      </c>
      <c r="AC40" s="14">
        <f t="shared" si="33"/>
        <v>6745.496704808951</v>
      </c>
      <c r="AD40" s="14">
        <f t="shared" si="33"/>
        <v>6298.817712981465</v>
      </c>
      <c r="AE40" s="14">
        <f t="shared" si="33"/>
        <v>6712.210103555539</v>
      </c>
      <c r="AF40" s="14">
        <f t="shared" si="33"/>
        <v>6894.189891355692</v>
      </c>
      <c r="AG40" s="14">
        <f>B138</f>
        <v>6305.883457323226</v>
      </c>
      <c r="AH40" s="14">
        <f aca="true" t="shared" si="34" ref="AH40:AR40">C138</f>
        <v>5114.011637049851</v>
      </c>
      <c r="AI40" s="14">
        <f t="shared" si="34"/>
        <v>7147.069229862012</v>
      </c>
      <c r="AJ40" s="14">
        <f t="shared" si="34"/>
        <v>6356.1294943987905</v>
      </c>
      <c r="AK40" s="14">
        <f t="shared" si="34"/>
        <v>6808.101062763184</v>
      </c>
      <c r="AL40" s="14">
        <f t="shared" si="34"/>
        <v>6491.410723581468</v>
      </c>
      <c r="AM40" s="14">
        <f t="shared" si="34"/>
        <v>6379.4349012682615</v>
      </c>
      <c r="AN40" s="14">
        <f t="shared" si="34"/>
        <v>6905.153398836976</v>
      </c>
      <c r="AO40" s="14">
        <f t="shared" si="34"/>
        <v>6626.409661681197</v>
      </c>
      <c r="AP40" s="14">
        <f t="shared" si="34"/>
        <v>6753.329611611771</v>
      </c>
      <c r="AQ40" s="14">
        <f t="shared" si="34"/>
        <v>6536.602757090794</v>
      </c>
      <c r="AR40" s="14">
        <f t="shared" si="34"/>
        <v>6845.672658167709</v>
      </c>
      <c r="AS40" s="14">
        <f>B139</f>
        <v>6731.687738310256</v>
      </c>
      <c r="AT40" s="14">
        <f aca="true" t="shared" si="35" ref="AT40:BD40">C139</f>
        <v>5436.01495597636</v>
      </c>
      <c r="AU40" s="14">
        <f t="shared" si="35"/>
        <v>7542.21070226012</v>
      </c>
      <c r="AV40" s="14">
        <f t="shared" si="35"/>
        <v>6263.027970377247</v>
      </c>
      <c r="AW40" s="14">
        <f t="shared" si="35"/>
        <v>6882.384382803213</v>
      </c>
      <c r="AX40" s="14">
        <f t="shared" si="35"/>
        <v>6576.03943079736</v>
      </c>
      <c r="AY40" s="14">
        <f t="shared" si="35"/>
        <v>6657.247985592523</v>
      </c>
      <c r="AZ40" s="14">
        <f t="shared" si="35"/>
        <v>7088</v>
      </c>
      <c r="BA40" s="14">
        <f t="shared" si="35"/>
        <v>6690</v>
      </c>
      <c r="BB40" s="14">
        <f t="shared" si="35"/>
        <v>6576</v>
      </c>
      <c r="BC40" s="14">
        <f t="shared" si="35"/>
        <v>6384.218490338933</v>
      </c>
      <c r="BD40" s="14">
        <f t="shared" si="35"/>
        <v>6096.829818278286</v>
      </c>
      <c r="BE40" s="15">
        <f aca="true" t="shared" si="36" ref="BE40:BJ40">B140</f>
        <v>5147.527242246438</v>
      </c>
      <c r="BF40" s="15">
        <f t="shared" si="36"/>
        <v>6683.80778271089</v>
      </c>
      <c r="BG40" s="15">
        <f t="shared" si="36"/>
        <v>6542.403204272363</v>
      </c>
      <c r="BH40" s="15">
        <f t="shared" si="36"/>
        <v>5246.091235786312</v>
      </c>
      <c r="BI40" s="15">
        <f t="shared" si="36"/>
        <v>5923.418033216325</v>
      </c>
      <c r="BJ40" s="15">
        <f t="shared" si="36"/>
        <v>5931.162417587927</v>
      </c>
      <c r="BK40" s="15">
        <f aca="true" t="shared" si="37" ref="BK40:BP40">H140</f>
        <v>5786.853308319503</v>
      </c>
      <c r="BL40" s="15">
        <f t="shared" si="37"/>
        <v>5807.811383662777</v>
      </c>
      <c r="BM40" s="15">
        <f t="shared" si="37"/>
        <v>6608.9031040268455</v>
      </c>
      <c r="BN40" s="15">
        <f t="shared" si="37"/>
        <v>6719.5526315789475</v>
      </c>
      <c r="BO40" s="15">
        <f t="shared" si="37"/>
        <v>6489.000000000001</v>
      </c>
      <c r="BP40" s="15">
        <f t="shared" si="37"/>
        <v>6260</v>
      </c>
      <c r="BQ40" s="2"/>
      <c r="BR40" s="2"/>
      <c r="BS40" s="2"/>
      <c r="BT40" s="2"/>
      <c r="BU40" s="2"/>
      <c r="BV40" s="2"/>
      <c r="BW40" s="2"/>
      <c r="BX40" s="2"/>
      <c r="BY40" s="2"/>
    </row>
    <row r="41" spans="1:77" s="28" customFormat="1" ht="12.75">
      <c r="A41" s="16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3"/>
      <c r="M41" s="3"/>
      <c r="N41" s="2"/>
      <c r="O41" s="54">
        <f>SUM(B39:D39)</f>
        <v>40544</v>
      </c>
      <c r="P41" s="51"/>
      <c r="Q41" s="51"/>
      <c r="R41" s="2"/>
      <c r="S41" s="2"/>
      <c r="T41" s="2" t="s">
        <v>43</v>
      </c>
      <c r="U41" s="7">
        <f>B159</f>
        <v>1161.0000000000064</v>
      </c>
      <c r="V41" s="7">
        <f aca="true" t="shared" si="38" ref="V41:AF41">C159</f>
        <v>1264.000000000045</v>
      </c>
      <c r="W41" s="7">
        <f t="shared" si="38"/>
        <v>1299.0000000000218</v>
      </c>
      <c r="X41" s="7">
        <f t="shared" si="38"/>
        <v>1377.0000000000234</v>
      </c>
      <c r="Y41" s="7">
        <f t="shared" si="38"/>
        <v>1401.000000000031</v>
      </c>
      <c r="Z41" s="7">
        <f t="shared" si="38"/>
        <v>1522.0000000000018</v>
      </c>
      <c r="AA41" s="7">
        <f t="shared" si="38"/>
        <v>1592.0000000000286</v>
      </c>
      <c r="AB41" s="7">
        <f t="shared" si="38"/>
        <v>1590.9999999999582</v>
      </c>
      <c r="AC41" s="7">
        <f t="shared" si="38"/>
        <v>1594.9999999999486</v>
      </c>
      <c r="AD41" s="7">
        <f t="shared" si="38"/>
        <v>1601.999999999995</v>
      </c>
      <c r="AE41" s="7">
        <f t="shared" si="38"/>
        <v>1421.9999999999673</v>
      </c>
      <c r="AF41" s="7">
        <f t="shared" si="38"/>
        <v>1621</v>
      </c>
      <c r="AG41" s="7">
        <f>B160</f>
        <v>1420</v>
      </c>
      <c r="AH41" s="7">
        <f aca="true" t="shared" si="39" ref="AH41:AR41">C160</f>
        <v>1594</v>
      </c>
      <c r="AI41" s="7">
        <f t="shared" si="39"/>
        <v>1671</v>
      </c>
      <c r="AJ41" s="7">
        <f t="shared" si="39"/>
        <v>1492</v>
      </c>
      <c r="AK41" s="7">
        <f t="shared" si="39"/>
        <v>1612</v>
      </c>
      <c r="AL41" s="7">
        <f t="shared" si="39"/>
        <v>1793</v>
      </c>
      <c r="AM41" s="7">
        <f t="shared" si="39"/>
        <v>1694</v>
      </c>
      <c r="AN41" s="7">
        <f t="shared" si="39"/>
        <v>1774</v>
      </c>
      <c r="AO41" s="7">
        <f t="shared" si="39"/>
        <v>1876</v>
      </c>
      <c r="AP41" s="7">
        <f t="shared" si="39"/>
        <v>1884</v>
      </c>
      <c r="AQ41" s="7">
        <f t="shared" si="39"/>
        <v>1850</v>
      </c>
      <c r="AR41" s="7">
        <f t="shared" si="39"/>
        <v>1883</v>
      </c>
      <c r="AS41" s="7">
        <f>B161</f>
        <v>1692</v>
      </c>
      <c r="AT41" s="7">
        <f aca="true" t="shared" si="40" ref="AT41:BD41">C161</f>
        <v>1812</v>
      </c>
      <c r="AU41" s="7">
        <f t="shared" si="40"/>
        <v>2001</v>
      </c>
      <c r="AV41" s="7">
        <f t="shared" si="40"/>
        <v>2082</v>
      </c>
      <c r="AW41" s="7">
        <f t="shared" si="40"/>
        <v>1983</v>
      </c>
      <c r="AX41" s="7">
        <f t="shared" si="40"/>
        <v>2129</v>
      </c>
      <c r="AY41" s="7">
        <f t="shared" si="40"/>
        <v>2067</v>
      </c>
      <c r="AZ41" s="7">
        <f t="shared" si="40"/>
        <v>2258</v>
      </c>
      <c r="BA41" s="7">
        <f t="shared" si="40"/>
        <v>2337</v>
      </c>
      <c r="BB41" s="7">
        <f t="shared" si="40"/>
        <v>2326</v>
      </c>
      <c r="BC41" s="7">
        <f t="shared" si="40"/>
        <v>2308</v>
      </c>
      <c r="BD41" s="7">
        <f t="shared" si="40"/>
        <v>2231</v>
      </c>
      <c r="BE41" s="7">
        <f aca="true" t="shared" si="41" ref="BE41:BJ41">B162</f>
        <v>2115</v>
      </c>
      <c r="BF41" s="7">
        <f t="shared" si="41"/>
        <v>2227</v>
      </c>
      <c r="BG41" s="7">
        <f t="shared" si="41"/>
        <v>2474</v>
      </c>
      <c r="BH41" s="7">
        <f t="shared" si="41"/>
        <v>2285</v>
      </c>
      <c r="BI41" s="7">
        <f t="shared" si="41"/>
        <v>2415</v>
      </c>
      <c r="BJ41" s="7">
        <f t="shared" si="41"/>
        <v>2390</v>
      </c>
      <c r="BK41" s="7">
        <f aca="true" t="shared" si="42" ref="BK41:BP41">H162</f>
        <v>2501</v>
      </c>
      <c r="BL41" s="7">
        <f t="shared" si="42"/>
        <v>2652.26</v>
      </c>
      <c r="BM41" s="7">
        <f t="shared" si="42"/>
        <v>2786</v>
      </c>
      <c r="BN41" s="7">
        <f t="shared" si="42"/>
        <v>2542</v>
      </c>
      <c r="BO41" s="7">
        <f t="shared" si="42"/>
        <v>2586</v>
      </c>
      <c r="BP41" s="7">
        <f t="shared" si="42"/>
        <v>2523</v>
      </c>
      <c r="BQ41" s="2"/>
      <c r="BR41" s="2"/>
      <c r="BS41" s="2"/>
      <c r="BT41" s="2"/>
      <c r="BU41" s="2"/>
      <c r="BV41" s="2"/>
      <c r="BW41" s="2"/>
      <c r="BX41" s="2"/>
      <c r="BY41" s="2"/>
    </row>
    <row r="42" spans="1:77" s="28" customFormat="1" ht="12.75">
      <c r="A42" s="11">
        <v>96</v>
      </c>
      <c r="B42" s="18">
        <f aca="true" t="shared" si="43" ref="B42:M42">RATE(1,,-B37,B38)*100</f>
        <v>18.804464149212656</v>
      </c>
      <c r="C42" s="18">
        <f t="shared" si="43"/>
        <v>6.638701440817063</v>
      </c>
      <c r="D42" s="18">
        <f t="shared" si="43"/>
        <v>-7.528472119508954</v>
      </c>
      <c r="E42" s="18">
        <f t="shared" si="43"/>
        <v>14.4502058868385</v>
      </c>
      <c r="F42" s="18">
        <f t="shared" si="43"/>
        <v>1.060937603607179</v>
      </c>
      <c r="G42" s="18">
        <f t="shared" si="43"/>
        <v>-5.039859478448857</v>
      </c>
      <c r="H42" s="18">
        <f t="shared" si="43"/>
        <v>7.917220429086778</v>
      </c>
      <c r="I42" s="18">
        <f t="shared" si="43"/>
        <v>3.176124744376286</v>
      </c>
      <c r="J42" s="18">
        <f t="shared" si="43"/>
        <v>-0.36661371135279797</v>
      </c>
      <c r="K42" s="18">
        <f t="shared" si="43"/>
        <v>5.679959743363952</v>
      </c>
      <c r="L42" s="18">
        <f t="shared" si="43"/>
        <v>5.13524646436907</v>
      </c>
      <c r="M42" s="18">
        <f t="shared" si="43"/>
        <v>1.1604507646901008</v>
      </c>
      <c r="N42" s="18">
        <f aca="true" t="shared" si="44" ref="N42:Q44">RATE(1,,-N37,N38)*100</f>
        <v>4.0235044948605445</v>
      </c>
      <c r="O42" s="18">
        <f t="shared" si="44"/>
        <v>4.0235044948605445</v>
      </c>
      <c r="P42" s="18" t="e">
        <f t="shared" si="44"/>
        <v>#NUM!</v>
      </c>
      <c r="Q42" s="18">
        <f t="shared" si="44"/>
        <v>4.0235044948605445</v>
      </c>
      <c r="R42" s="2"/>
      <c r="S42" s="2"/>
      <c r="T42" s="2" t="s">
        <v>45</v>
      </c>
      <c r="U42" s="7">
        <f>B257</f>
        <v>3986.9505220588826</v>
      </c>
      <c r="V42" s="7">
        <f aca="true" t="shared" si="45" ref="V42:AF42">C257</f>
        <v>3985.276720913131</v>
      </c>
      <c r="W42" s="7">
        <f t="shared" si="45"/>
        <v>5206.052111817047</v>
      </c>
      <c r="X42" s="7">
        <f t="shared" si="45"/>
        <v>4073.164573457786</v>
      </c>
      <c r="Y42" s="7">
        <f t="shared" si="45"/>
        <v>4856.129110741656</v>
      </c>
      <c r="Z42" s="7">
        <f t="shared" si="45"/>
        <v>4984.091728914955</v>
      </c>
      <c r="AA42" s="7">
        <f t="shared" si="45"/>
        <v>4624.535165723525</v>
      </c>
      <c r="AB42" s="7">
        <f t="shared" si="45"/>
        <v>4877.290162771403</v>
      </c>
      <c r="AC42" s="7">
        <f t="shared" si="45"/>
        <v>5024.658777450055</v>
      </c>
      <c r="AD42" s="7">
        <f t="shared" si="45"/>
        <v>4837.778202615941</v>
      </c>
      <c r="AE42" s="7">
        <f t="shared" si="45"/>
        <v>5180.057713863252</v>
      </c>
      <c r="AF42" s="7">
        <f t="shared" si="45"/>
        <v>4823.1674841212425</v>
      </c>
      <c r="AG42" s="7">
        <f>B258</f>
        <v>4485.654303708888</v>
      </c>
      <c r="AH42" s="7">
        <f aca="true" t="shared" si="46" ref="AH42:AR42">C258</f>
        <v>4678.867827361499</v>
      </c>
      <c r="AI42" s="7">
        <f t="shared" si="46"/>
        <v>4888.4661117717005</v>
      </c>
      <c r="AJ42" s="7">
        <f t="shared" si="46"/>
        <v>4246.073982044576</v>
      </c>
      <c r="AK42" s="7">
        <f t="shared" si="46"/>
        <v>5007.5367043435945</v>
      </c>
      <c r="AL42" s="7">
        <f t="shared" si="46"/>
        <v>4397.009802954693</v>
      </c>
      <c r="AM42" s="7">
        <f t="shared" si="46"/>
        <v>4491.433802350081</v>
      </c>
      <c r="AN42" s="7">
        <f t="shared" si="46"/>
        <v>4778.490403295047</v>
      </c>
      <c r="AO42" s="7">
        <f t="shared" si="46"/>
        <v>4536.623061213225</v>
      </c>
      <c r="AP42" s="7">
        <f t="shared" si="46"/>
        <v>4665.278868813825</v>
      </c>
      <c r="AQ42" s="7">
        <f t="shared" si="46"/>
        <v>4878.6966670072225</v>
      </c>
      <c r="AR42" s="7">
        <f t="shared" si="46"/>
        <v>4666.802327629051</v>
      </c>
      <c r="AS42" s="7">
        <f>B259</f>
        <v>4625.040356930305</v>
      </c>
      <c r="AT42" s="7">
        <f aca="true" t="shared" si="47" ref="AT42:BD42">C259</f>
        <v>4324.8330016507</v>
      </c>
      <c r="AU42" s="7">
        <f t="shared" si="47"/>
        <v>5178.976090274245</v>
      </c>
      <c r="AV42" s="7">
        <f t="shared" si="47"/>
        <v>4340.447583586043</v>
      </c>
      <c r="AW42" s="7">
        <f t="shared" si="47"/>
        <v>4934.459498637391</v>
      </c>
      <c r="AX42" s="7">
        <f t="shared" si="47"/>
        <v>4753.283731467186</v>
      </c>
      <c r="AY42" s="7">
        <f t="shared" si="47"/>
        <v>4752.869393139842</v>
      </c>
      <c r="AZ42" s="7">
        <f t="shared" si="47"/>
        <v>4811.322206931373</v>
      </c>
      <c r="BA42" s="7">
        <f t="shared" si="47"/>
        <v>4984.463837101679</v>
      </c>
      <c r="BB42" s="7">
        <f t="shared" si="47"/>
        <v>5163.872175424522</v>
      </c>
      <c r="BC42" s="7">
        <f t="shared" si="47"/>
        <v>4854.751830073508</v>
      </c>
      <c r="BD42" s="7">
        <f t="shared" si="47"/>
        <v>4804.804804804805</v>
      </c>
      <c r="BE42" s="7">
        <f aca="true" t="shared" si="48" ref="BE42:BJ42">B260</f>
        <v>4071.7338784612525</v>
      </c>
      <c r="BF42" s="7">
        <f t="shared" si="48"/>
        <v>4787.602947550932</v>
      </c>
      <c r="BG42" s="7">
        <f t="shared" si="48"/>
        <v>5010.6455046937</v>
      </c>
      <c r="BH42" s="7">
        <f t="shared" si="48"/>
        <v>4293.74810011146</v>
      </c>
      <c r="BI42" s="7">
        <f t="shared" si="48"/>
        <v>4252.6563138536985</v>
      </c>
      <c r="BJ42" s="7">
        <f t="shared" si="48"/>
        <v>4520.347464828628</v>
      </c>
      <c r="BK42" s="7">
        <f aca="true" t="shared" si="49" ref="BK42:BP42">H260</f>
        <v>4671.036659383346</v>
      </c>
      <c r="BL42" s="7">
        <f t="shared" si="49"/>
        <v>4288.5318452953625</v>
      </c>
      <c r="BM42" s="7">
        <f t="shared" si="49"/>
        <v>4689.433308586984</v>
      </c>
      <c r="BN42" s="7">
        <f t="shared" si="49"/>
        <v>4685.246847224771</v>
      </c>
      <c r="BO42" s="7">
        <f t="shared" si="49"/>
        <v>4432.6</v>
      </c>
      <c r="BP42" s="7">
        <f t="shared" si="49"/>
        <v>4353</v>
      </c>
      <c r="BQ42" s="2"/>
      <c r="BR42" s="2"/>
      <c r="BS42" s="2"/>
      <c r="BT42" s="2"/>
      <c r="BU42" s="2"/>
      <c r="BV42" s="2"/>
      <c r="BW42" s="2"/>
      <c r="BX42" s="2"/>
      <c r="BY42" s="2"/>
    </row>
    <row r="43" spans="1:77" s="28" customFormat="1" ht="12.75">
      <c r="A43" s="11">
        <v>97</v>
      </c>
      <c r="B43" s="18">
        <f aca="true" t="shared" si="50" ref="B43:M44">RATE(1,,-B38,B39)*100</f>
        <v>-0.7527988675846043</v>
      </c>
      <c r="C43" s="18">
        <f t="shared" si="50"/>
        <v>-1.6931759876859946</v>
      </c>
      <c r="D43" s="18">
        <f t="shared" si="50"/>
        <v>8.949136276391547</v>
      </c>
      <c r="E43" s="18">
        <f t="shared" si="50"/>
        <v>4.03757745352788</v>
      </c>
      <c r="F43" s="18">
        <f t="shared" si="50"/>
        <v>-0.8529624040417327</v>
      </c>
      <c r="G43" s="18">
        <f t="shared" si="50"/>
        <v>9.376778599886174</v>
      </c>
      <c r="H43" s="18">
        <f t="shared" si="50"/>
        <v>3.4717335209946008</v>
      </c>
      <c r="I43" s="18">
        <f t="shared" si="50"/>
        <v>3.586249612883257</v>
      </c>
      <c r="J43" s="18">
        <f>RATE(1,,-J38,J39)*100</f>
        <v>0.47835152704525563</v>
      </c>
      <c r="K43" s="18">
        <f t="shared" si="50"/>
        <v>10.005356823998559</v>
      </c>
      <c r="L43" s="18">
        <f t="shared" si="50"/>
        <v>5.323475251403939</v>
      </c>
      <c r="M43" s="18">
        <f t="shared" si="50"/>
        <v>6.538027982229301</v>
      </c>
      <c r="N43" s="18">
        <f t="shared" si="44"/>
        <v>4.055015076488968</v>
      </c>
      <c r="O43" s="18">
        <f t="shared" si="44"/>
        <v>4.055015076488968</v>
      </c>
      <c r="P43" s="18">
        <f t="shared" si="44"/>
        <v>0.7831625804985044</v>
      </c>
      <c r="Q43" s="18">
        <f t="shared" si="44"/>
        <v>4.055015076488968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28" customFormat="1" ht="12.75">
      <c r="A44" s="11">
        <v>98</v>
      </c>
      <c r="B44" s="18">
        <f t="shared" si="50"/>
        <v>-4.16855753646677</v>
      </c>
      <c r="C44" s="18">
        <f t="shared" si="50"/>
        <v>-1.148225469728597</v>
      </c>
      <c r="D44" s="18">
        <f t="shared" si="50"/>
        <v>2.980988034940899</v>
      </c>
      <c r="E44" s="18">
        <f t="shared" si="50"/>
        <v>-4.1562600064040955</v>
      </c>
      <c r="F44" s="18">
        <f t="shared" si="50"/>
        <v>-3.2271970285470917</v>
      </c>
      <c r="G44" s="18">
        <f t="shared" si="50"/>
        <v>-2.0313431525271457</v>
      </c>
      <c r="H44" s="18">
        <f t="shared" si="50"/>
        <v>-12.868493039869408</v>
      </c>
      <c r="I44" s="18">
        <f t="shared" si="50"/>
        <v>-8.0431934257166</v>
      </c>
      <c r="J44" s="18">
        <f>RATE(1,,-J39,J40)*100</f>
        <v>-10.000329050881104</v>
      </c>
      <c r="K44" s="18">
        <f t="shared" si="50"/>
        <v>-17.567798766954105</v>
      </c>
      <c r="L44" s="18">
        <f t="shared" si="50"/>
        <v>-9.451731228043453</v>
      </c>
      <c r="M44" s="18">
        <f t="shared" si="50"/>
        <v>-13.573222040983959</v>
      </c>
      <c r="N44" s="18">
        <f t="shared" si="44"/>
        <v>-7.456713603590778</v>
      </c>
      <c r="O44" s="18">
        <f t="shared" si="44"/>
        <v>-78.63870105717882</v>
      </c>
      <c r="P44" s="18" t="e">
        <f t="shared" si="44"/>
        <v>#NUM!</v>
      </c>
      <c r="Q44" s="18">
        <f t="shared" si="44"/>
        <v>-7.456713603590778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28" customFormat="1" ht="12.75">
      <c r="A45" s="1" t="s">
        <v>29</v>
      </c>
      <c r="B45" s="11"/>
      <c r="C45" s="11"/>
      <c r="D45" s="11"/>
      <c r="E45" s="11"/>
      <c r="F45" s="11"/>
      <c r="G45" s="11"/>
      <c r="H45" s="11"/>
      <c r="I45" s="11"/>
      <c r="J45" s="11"/>
      <c r="K45" s="3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28" customFormat="1" ht="12.75">
      <c r="A46" s="11">
        <v>95</v>
      </c>
      <c r="B46" s="14">
        <v>13550</v>
      </c>
      <c r="C46" s="14">
        <v>12897</v>
      </c>
      <c r="D46" s="14">
        <v>15729</v>
      </c>
      <c r="E46" s="14">
        <v>15872</v>
      </c>
      <c r="F46" s="14">
        <v>17249</v>
      </c>
      <c r="G46" s="14">
        <v>16670</v>
      </c>
      <c r="H46" s="14">
        <v>17296</v>
      </c>
      <c r="I46" s="14">
        <v>16947</v>
      </c>
      <c r="J46" s="14">
        <v>16925</v>
      </c>
      <c r="K46" s="14">
        <v>16976</v>
      </c>
      <c r="L46" s="14">
        <v>16156</v>
      </c>
      <c r="M46" s="14">
        <v>16508</v>
      </c>
      <c r="N46" s="82">
        <f>SUM(B46:M46)</f>
        <v>192775</v>
      </c>
      <c r="O46" s="84">
        <f>SUM(B46:M46)</f>
        <v>192775</v>
      </c>
      <c r="P46" s="85"/>
      <c r="Q46" s="115">
        <f>SUM(B46:M46)</f>
        <v>192775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28" customFormat="1" ht="12.75">
      <c r="A47" s="11">
        <v>96</v>
      </c>
      <c r="B47" s="14">
        <v>16847</v>
      </c>
      <c r="C47" s="14">
        <v>12413</v>
      </c>
      <c r="D47" s="14">
        <v>15624</v>
      </c>
      <c r="E47" s="14">
        <v>17202</v>
      </c>
      <c r="F47" s="14">
        <v>16795</v>
      </c>
      <c r="G47" s="14">
        <v>15997</v>
      </c>
      <c r="H47" s="14">
        <v>17907</v>
      </c>
      <c r="I47" s="14">
        <v>17077</v>
      </c>
      <c r="J47" s="14">
        <v>16900</v>
      </c>
      <c r="K47" s="14">
        <v>17861</v>
      </c>
      <c r="L47" s="14">
        <v>16950</v>
      </c>
      <c r="M47" s="14">
        <v>16987</v>
      </c>
      <c r="N47" s="82">
        <f>SUM(B47:M47)</f>
        <v>198560</v>
      </c>
      <c r="O47" s="84">
        <f>SUM(B47:M47)</f>
        <v>198560</v>
      </c>
      <c r="P47" s="85">
        <f>RATE(1,,-O46,O47)*100</f>
        <v>3.000907794060428</v>
      </c>
      <c r="Q47" s="115">
        <f>SUM(B47:M47)</f>
        <v>198560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28" customFormat="1" ht="12.75">
      <c r="A48" s="11">
        <v>97</v>
      </c>
      <c r="B48" s="14">
        <v>17026</v>
      </c>
      <c r="C48" s="14">
        <v>13202</v>
      </c>
      <c r="D48" s="14">
        <v>16538</v>
      </c>
      <c r="E48" s="14">
        <v>17953</v>
      </c>
      <c r="F48" s="14">
        <v>17374</v>
      </c>
      <c r="G48" s="14">
        <v>17011</v>
      </c>
      <c r="H48" s="14">
        <v>19497</v>
      </c>
      <c r="I48" s="14">
        <v>18051</v>
      </c>
      <c r="J48" s="14">
        <v>17202</v>
      </c>
      <c r="K48" s="14">
        <v>19771</v>
      </c>
      <c r="L48" s="15">
        <v>17208.021</v>
      </c>
      <c r="M48" s="15">
        <v>17795.222724338284</v>
      </c>
      <c r="N48" s="82">
        <f>SUM(B48:M48)</f>
        <v>208628.2437243383</v>
      </c>
      <c r="O48" s="84">
        <f>SUM(B48:M48)</f>
        <v>208628.2437243383</v>
      </c>
      <c r="P48" s="85">
        <f>RATE(1,,-O47,O48)*100</f>
        <v>5.070630401056768</v>
      </c>
      <c r="Q48" s="115">
        <f>SUM(B48:M48)</f>
        <v>208628.2437243383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28" customFormat="1" ht="12.75">
      <c r="A49" s="11">
        <v>98</v>
      </c>
      <c r="B49" s="14">
        <v>14623</v>
      </c>
      <c r="C49" s="68">
        <v>13972</v>
      </c>
      <c r="D49" s="68">
        <v>15968</v>
      </c>
      <c r="E49" s="88">
        <v>17186</v>
      </c>
      <c r="F49" s="89">
        <f>local!F49/currency!F26</f>
        <v>16069.196682195205</v>
      </c>
      <c r="G49" s="89">
        <f>local!G49/currency!G26</f>
        <v>15910.41693558797</v>
      </c>
      <c r="H49" s="89">
        <f>local!H49/currency!H26</f>
        <v>15894.526207074618</v>
      </c>
      <c r="I49" s="89">
        <f>local!I49/currency!I26</f>
        <v>15473.473602684911</v>
      </c>
      <c r="J49" s="89">
        <f>local!J49/currency!J26</f>
        <v>14933.514071778982</v>
      </c>
      <c r="K49" s="89">
        <f>local!K49/currency!K26</f>
        <v>15327.437056165269</v>
      </c>
      <c r="L49" s="89">
        <f>local!L49/currency!L26</f>
        <v>14698.118324701993</v>
      </c>
      <c r="M49" s="89">
        <f>local!M49/currency!M26</f>
        <v>14760.366877664384</v>
      </c>
      <c r="N49" s="82">
        <f>SUM(B49:M49)</f>
        <v>184816.04975785332</v>
      </c>
      <c r="O49" s="84">
        <f>SUM(B49:D49)</f>
        <v>44563</v>
      </c>
      <c r="P49" s="84">
        <f>RATE(1,,-O50,O49)*100</f>
        <v>-4.710687251421971</v>
      </c>
      <c r="Q49" s="114">
        <f>SUM(B49:M49)</f>
        <v>184816.04975785332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28" customFormat="1" ht="12.75">
      <c r="A50" s="16" t="s">
        <v>15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82"/>
      <c r="O50" s="86">
        <f>SUM(B48:D48)</f>
        <v>46766</v>
      </c>
      <c r="P50" s="84"/>
      <c r="Q50" s="8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28" customFormat="1" ht="12.75">
      <c r="A51" s="2">
        <v>96</v>
      </c>
      <c r="B51" s="18">
        <f aca="true" t="shared" si="51" ref="B51:M51">RATE(1,,-B46,B47)*100</f>
        <v>24.33210332103322</v>
      </c>
      <c r="C51" s="18">
        <f t="shared" si="51"/>
        <v>-3.7528107311777914</v>
      </c>
      <c r="D51" s="18">
        <f t="shared" si="51"/>
        <v>-0.6675567423230986</v>
      </c>
      <c r="E51" s="18">
        <f t="shared" si="51"/>
        <v>8.379536290322582</v>
      </c>
      <c r="F51" s="18">
        <f t="shared" si="51"/>
        <v>-2.6320366398052055</v>
      </c>
      <c r="G51" s="18">
        <f t="shared" si="51"/>
        <v>-4.037192561487711</v>
      </c>
      <c r="H51" s="18">
        <f t="shared" si="51"/>
        <v>3.5326086956521903</v>
      </c>
      <c r="I51" s="18">
        <f t="shared" si="51"/>
        <v>0.7670974213725016</v>
      </c>
      <c r="J51" s="18">
        <f t="shared" si="51"/>
        <v>-0.14771048744460188</v>
      </c>
      <c r="K51" s="18">
        <f t="shared" si="51"/>
        <v>5.213242224316677</v>
      </c>
      <c r="L51" s="18">
        <f t="shared" si="51"/>
        <v>4.914582817529086</v>
      </c>
      <c r="M51" s="18">
        <f t="shared" si="51"/>
        <v>2.9016234552943976</v>
      </c>
      <c r="N51" s="18">
        <f aca="true" t="shared" si="52" ref="N51:Q53">RATE(1,,-N46,N47)*100</f>
        <v>3.000907794060428</v>
      </c>
      <c r="O51" s="18">
        <f t="shared" si="52"/>
        <v>3.000907794060428</v>
      </c>
      <c r="P51" s="18" t="e">
        <f t="shared" si="52"/>
        <v>#NUM!</v>
      </c>
      <c r="Q51" s="18">
        <f t="shared" si="52"/>
        <v>3.000907794060428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28" customFormat="1" ht="15">
      <c r="A52" s="2">
        <v>97</v>
      </c>
      <c r="B52" s="18">
        <f aca="true" t="shared" si="53" ref="B52:M53">RATE(1,,-B47,B48)*100</f>
        <v>1.0625037098593362</v>
      </c>
      <c r="C52" s="18">
        <f t="shared" si="53"/>
        <v>6.3562394264078</v>
      </c>
      <c r="D52" s="18">
        <f t="shared" si="53"/>
        <v>5.849974398361499</v>
      </c>
      <c r="E52" s="18">
        <f t="shared" si="53"/>
        <v>4.3657714219277</v>
      </c>
      <c r="F52" s="18">
        <f t="shared" si="53"/>
        <v>3.4474545995831942</v>
      </c>
      <c r="G52" s="18">
        <f t="shared" si="53"/>
        <v>6.338688504094529</v>
      </c>
      <c r="H52" s="18">
        <f t="shared" si="53"/>
        <v>8.879209247780206</v>
      </c>
      <c r="I52" s="18">
        <f t="shared" si="53"/>
        <v>5.70357791181121</v>
      </c>
      <c r="J52" s="18">
        <f t="shared" si="53"/>
        <v>1.7869822485207212</v>
      </c>
      <c r="K52" s="18">
        <f t="shared" si="53"/>
        <v>10.693690162924806</v>
      </c>
      <c r="L52" s="18">
        <f t="shared" si="53"/>
        <v>1.522247787610616</v>
      </c>
      <c r="M52" s="18">
        <f t="shared" si="53"/>
        <v>4.7578897058826275</v>
      </c>
      <c r="N52" s="18">
        <f t="shared" si="52"/>
        <v>5.070630401056768</v>
      </c>
      <c r="O52" s="18">
        <f t="shared" si="52"/>
        <v>5.070630401056768</v>
      </c>
      <c r="P52" s="18">
        <f t="shared" si="52"/>
        <v>68.9698834163734</v>
      </c>
      <c r="Q52" s="18">
        <f t="shared" si="52"/>
        <v>5.070630401056768</v>
      </c>
      <c r="R52" s="2"/>
      <c r="S52" s="2"/>
      <c r="T52" s="2"/>
      <c r="U52"/>
      <c r="V52"/>
      <c r="W52"/>
      <c r="X52"/>
      <c r="Y52"/>
      <c r="Z52" s="126"/>
      <c r="AA52" s="126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28" customFormat="1" ht="12.75">
      <c r="A53" s="2">
        <v>98</v>
      </c>
      <c r="B53" s="18">
        <f t="shared" si="53"/>
        <v>-14.113708445906257</v>
      </c>
      <c r="C53" s="18">
        <f t="shared" si="53"/>
        <v>5.832449628844125</v>
      </c>
      <c r="D53" s="18">
        <f t="shared" si="53"/>
        <v>-3.4466078123110413</v>
      </c>
      <c r="E53" s="18">
        <f t="shared" si="53"/>
        <v>-4.27226647356989</v>
      </c>
      <c r="F53" s="18">
        <f t="shared" si="53"/>
        <v>-7.510091618538017</v>
      </c>
      <c r="G53" s="18">
        <f t="shared" si="53"/>
        <v>-6.469831664287992</v>
      </c>
      <c r="H53" s="18">
        <f t="shared" si="53"/>
        <v>-18.47706720482834</v>
      </c>
      <c r="I53" s="18">
        <f t="shared" si="53"/>
        <v>-14.279133551133386</v>
      </c>
      <c r="J53" s="18">
        <f t="shared" si="53"/>
        <v>-13.187338264277518</v>
      </c>
      <c r="K53" s="18">
        <f t="shared" si="53"/>
        <v>-22.475155246748926</v>
      </c>
      <c r="L53" s="18">
        <f t="shared" si="53"/>
        <v>-14.585655580603998</v>
      </c>
      <c r="M53" s="18">
        <f t="shared" si="53"/>
        <v>-17.054329095432827</v>
      </c>
      <c r="N53" s="18">
        <f t="shared" si="52"/>
        <v>-11.413696219361432</v>
      </c>
      <c r="O53" s="18">
        <f t="shared" si="52"/>
        <v>-78.63999657741387</v>
      </c>
      <c r="P53" s="18" t="e">
        <f t="shared" si="52"/>
        <v>#NUM!</v>
      </c>
      <c r="Q53" s="18">
        <f t="shared" si="52"/>
        <v>-11.413696219361432</v>
      </c>
      <c r="R53" s="2"/>
      <c r="S53" s="2" t="s">
        <v>49</v>
      </c>
      <c r="T53" s="2"/>
      <c r="U53" s="22">
        <v>34700</v>
      </c>
      <c r="V53" s="60" t="s">
        <v>2</v>
      </c>
      <c r="W53" s="60" t="s">
        <v>3</v>
      </c>
      <c r="X53" s="60" t="s">
        <v>4</v>
      </c>
      <c r="Y53" s="60" t="s">
        <v>5</v>
      </c>
      <c r="Z53" s="60" t="s">
        <v>6</v>
      </c>
      <c r="AA53" s="60" t="s">
        <v>7</v>
      </c>
      <c r="AB53" s="60" t="s">
        <v>8</v>
      </c>
      <c r="AC53" s="60" t="s">
        <v>9</v>
      </c>
      <c r="AD53" s="60" t="s">
        <v>10</v>
      </c>
      <c r="AE53" s="60" t="s">
        <v>11</v>
      </c>
      <c r="AF53" s="60" t="s">
        <v>12</v>
      </c>
      <c r="AG53" s="60">
        <v>35065</v>
      </c>
      <c r="AH53" s="60" t="s">
        <v>2</v>
      </c>
      <c r="AI53" s="60" t="s">
        <v>3</v>
      </c>
      <c r="AJ53" s="60" t="s">
        <v>4</v>
      </c>
      <c r="AK53" s="60" t="s">
        <v>5</v>
      </c>
      <c r="AL53" s="60" t="s">
        <v>6</v>
      </c>
      <c r="AM53" s="60" t="s">
        <v>7</v>
      </c>
      <c r="AN53" s="60" t="s">
        <v>8</v>
      </c>
      <c r="AO53" s="60" t="s">
        <v>9</v>
      </c>
      <c r="AP53" s="60" t="s">
        <v>10</v>
      </c>
      <c r="AQ53" s="60" t="s">
        <v>11</v>
      </c>
      <c r="AR53" s="60" t="s">
        <v>12</v>
      </c>
      <c r="AS53" s="22">
        <v>35431</v>
      </c>
      <c r="AT53" s="60" t="s">
        <v>2</v>
      </c>
      <c r="AU53" s="60" t="s">
        <v>3</v>
      </c>
      <c r="AV53" s="60" t="s">
        <v>4</v>
      </c>
      <c r="AW53" s="60" t="s">
        <v>5</v>
      </c>
      <c r="AX53" s="60" t="s">
        <v>6</v>
      </c>
      <c r="AY53" s="60" t="s">
        <v>7</v>
      </c>
      <c r="AZ53" s="60" t="s">
        <v>8</v>
      </c>
      <c r="BA53" s="60" t="s">
        <v>9</v>
      </c>
      <c r="BB53" s="60" t="s">
        <v>10</v>
      </c>
      <c r="BC53" s="60" t="s">
        <v>11</v>
      </c>
      <c r="BD53" s="60" t="s">
        <v>12</v>
      </c>
      <c r="BE53" s="22">
        <v>35796</v>
      </c>
      <c r="BF53" s="60" t="s">
        <v>2</v>
      </c>
      <c r="BG53" s="60" t="s">
        <v>3</v>
      </c>
      <c r="BH53" s="60" t="s">
        <v>4</v>
      </c>
      <c r="BI53" s="60" t="s">
        <v>5</v>
      </c>
      <c r="BJ53" s="60" t="s">
        <v>6</v>
      </c>
      <c r="BK53" s="60" t="s">
        <v>7</v>
      </c>
      <c r="BL53" s="60" t="s">
        <v>8</v>
      </c>
      <c r="BM53" s="60" t="s">
        <v>9</v>
      </c>
      <c r="BN53" s="60" t="s">
        <v>10</v>
      </c>
      <c r="BO53" s="60" t="s">
        <v>11</v>
      </c>
      <c r="BP53" s="60" t="s">
        <v>12</v>
      </c>
      <c r="BQ53" s="2"/>
      <c r="BR53" s="2"/>
      <c r="BS53" s="2"/>
      <c r="BT53" s="2"/>
      <c r="BU53" s="2"/>
      <c r="BV53" s="2"/>
      <c r="BW53" s="2"/>
      <c r="BX53" s="2"/>
      <c r="BY53" s="2"/>
    </row>
    <row r="54" spans="1:77" s="28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"/>
      <c r="P54" s="2"/>
      <c r="Q54" s="20"/>
      <c r="R54" s="2"/>
      <c r="S54" s="2"/>
      <c r="T54" s="2" t="s">
        <v>40</v>
      </c>
      <c r="U54" s="7">
        <f>B68</f>
        <v>2740</v>
      </c>
      <c r="V54" s="7">
        <f aca="true" t="shared" si="54" ref="V54:AF54">C68</f>
        <v>2942</v>
      </c>
      <c r="W54" s="7">
        <f t="shared" si="54"/>
        <v>3010</v>
      </c>
      <c r="X54" s="7">
        <f t="shared" si="54"/>
        <v>3059</v>
      </c>
      <c r="Y54" s="7">
        <f t="shared" si="54"/>
        <v>3559</v>
      </c>
      <c r="Z54" s="7">
        <f t="shared" si="54"/>
        <v>3964</v>
      </c>
      <c r="AA54" s="7">
        <f t="shared" si="54"/>
        <v>3460</v>
      </c>
      <c r="AB54" s="7">
        <f t="shared" si="54"/>
        <v>3807</v>
      </c>
      <c r="AC54" s="7">
        <f t="shared" si="54"/>
        <v>3847</v>
      </c>
      <c r="AD54" s="7">
        <f t="shared" si="54"/>
        <v>3391</v>
      </c>
      <c r="AE54" s="7">
        <f t="shared" si="54"/>
        <v>3371</v>
      </c>
      <c r="AF54" s="7">
        <f t="shared" si="54"/>
        <v>3505</v>
      </c>
      <c r="AG54" s="7">
        <f>B69</f>
        <v>3184</v>
      </c>
      <c r="AH54" s="7">
        <f aca="true" t="shared" si="55" ref="AH54:AR54">C69</f>
        <v>2870</v>
      </c>
      <c r="AI54" s="7">
        <f t="shared" si="55"/>
        <v>3563</v>
      </c>
      <c r="AJ54" s="7">
        <f t="shared" si="55"/>
        <v>3690</v>
      </c>
      <c r="AK54" s="7">
        <f t="shared" si="55"/>
        <v>3942</v>
      </c>
      <c r="AL54" s="7">
        <f t="shared" si="55"/>
        <v>4012</v>
      </c>
      <c r="AM54" s="7">
        <f t="shared" si="55"/>
        <v>3589</v>
      </c>
      <c r="AN54" s="7">
        <f t="shared" si="55"/>
        <v>3434</v>
      </c>
      <c r="AO54" s="7">
        <f t="shared" si="55"/>
        <v>3645</v>
      </c>
      <c r="AP54" s="7">
        <f t="shared" si="55"/>
        <v>3521</v>
      </c>
      <c r="AQ54" s="7">
        <f t="shared" si="55"/>
        <v>3652</v>
      </c>
      <c r="AR54" s="7">
        <f t="shared" si="55"/>
        <v>3827</v>
      </c>
      <c r="AS54" s="7">
        <f>B70</f>
        <v>3720</v>
      </c>
      <c r="AT54" s="7">
        <f aca="true" t="shared" si="56" ref="AT54:BD54">C70</f>
        <v>3123</v>
      </c>
      <c r="AU54" s="7">
        <f t="shared" si="56"/>
        <v>3832</v>
      </c>
      <c r="AV54" s="7">
        <f t="shared" si="56"/>
        <v>3556</v>
      </c>
      <c r="AW54" s="7">
        <f t="shared" si="56"/>
        <v>3609</v>
      </c>
      <c r="AX54" s="7">
        <f t="shared" si="56"/>
        <v>3572</v>
      </c>
      <c r="AY54" s="7">
        <f t="shared" si="56"/>
        <v>3652</v>
      </c>
      <c r="AZ54" s="7">
        <f t="shared" si="56"/>
        <v>3285.300156764999</v>
      </c>
      <c r="BA54" s="7">
        <f t="shared" si="56"/>
        <v>3453</v>
      </c>
      <c r="BB54" s="7">
        <f t="shared" si="56"/>
        <v>3460</v>
      </c>
      <c r="BC54" s="7">
        <f t="shared" si="56"/>
        <v>3254</v>
      </c>
      <c r="BD54" s="7">
        <f t="shared" si="56"/>
        <v>3178</v>
      </c>
      <c r="BE54" s="7">
        <f aca="true" t="shared" si="57" ref="BE54:BK54">B71</f>
        <v>2583</v>
      </c>
      <c r="BF54" s="7">
        <f t="shared" si="57"/>
        <v>2257.4</v>
      </c>
      <c r="BG54" s="7">
        <f t="shared" si="57"/>
        <v>2365.2</v>
      </c>
      <c r="BH54" s="7">
        <f t="shared" si="57"/>
        <v>1922.9</v>
      </c>
      <c r="BI54" s="7">
        <f t="shared" si="57"/>
        <v>2023.8</v>
      </c>
      <c r="BJ54" s="7">
        <f t="shared" si="57"/>
        <v>2150.4</v>
      </c>
      <c r="BK54" s="7">
        <f t="shared" si="57"/>
        <v>2444.7</v>
      </c>
      <c r="BL54" s="7">
        <f>I71</f>
        <v>2182.5</v>
      </c>
      <c r="BM54" s="7">
        <f>J71</f>
        <v>2230.5</v>
      </c>
      <c r="BN54" s="7">
        <f>K71</f>
        <v>2397.7</v>
      </c>
      <c r="BO54" s="7">
        <f>L71</f>
        <v>2289</v>
      </c>
      <c r="BP54" s="7">
        <f>M71</f>
        <v>2573</v>
      </c>
      <c r="BQ54" s="2"/>
      <c r="BR54" s="2"/>
      <c r="BS54" s="2"/>
      <c r="BT54" s="2"/>
      <c r="BU54" s="2"/>
      <c r="BV54" s="2"/>
      <c r="BW54" s="2"/>
      <c r="BX54" s="2"/>
      <c r="BY54" s="2"/>
    </row>
    <row r="55" spans="1:77" s="28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 t="s">
        <v>47</v>
      </c>
      <c r="U55" s="7">
        <f>B124</f>
        <v>8884</v>
      </c>
      <c r="V55" s="7">
        <f aca="true" t="shared" si="58" ref="V55:AF55">C124</f>
        <v>9852</v>
      </c>
      <c r="W55" s="7">
        <f t="shared" si="58"/>
        <v>11666</v>
      </c>
      <c r="X55" s="7">
        <f t="shared" si="58"/>
        <v>11092</v>
      </c>
      <c r="Y55" s="7">
        <f t="shared" si="58"/>
        <v>11817</v>
      </c>
      <c r="Z55" s="7">
        <f t="shared" si="58"/>
        <v>11833</v>
      </c>
      <c r="AA55" s="7">
        <f t="shared" si="58"/>
        <v>11309</v>
      </c>
      <c r="AB55" s="7">
        <f t="shared" si="58"/>
        <v>11515</v>
      </c>
      <c r="AC55" s="7">
        <f t="shared" si="58"/>
        <v>11617</v>
      </c>
      <c r="AD55" s="7">
        <f t="shared" si="58"/>
        <v>11732</v>
      </c>
      <c r="AE55" s="7">
        <f t="shared" si="58"/>
        <v>11876</v>
      </c>
      <c r="AF55" s="7">
        <f t="shared" si="58"/>
        <v>11806</v>
      </c>
      <c r="AG55" s="7">
        <f>B125</f>
        <v>12055</v>
      </c>
      <c r="AH55" s="7">
        <f aca="true" t="shared" si="59" ref="AH55:AR55">C125</f>
        <v>11474</v>
      </c>
      <c r="AI55" s="7">
        <f t="shared" si="59"/>
        <v>12135</v>
      </c>
      <c r="AJ55" s="7">
        <f t="shared" si="59"/>
        <v>12623</v>
      </c>
      <c r="AK55" s="7">
        <f t="shared" si="59"/>
        <v>12679</v>
      </c>
      <c r="AL55" s="7">
        <f t="shared" si="59"/>
        <v>11728</v>
      </c>
      <c r="AM55" s="7">
        <f t="shared" si="59"/>
        <v>12729</v>
      </c>
      <c r="AN55" s="7">
        <f t="shared" si="59"/>
        <v>12958</v>
      </c>
      <c r="AO55" s="7">
        <f t="shared" si="59"/>
        <v>11404</v>
      </c>
      <c r="AP55" s="7">
        <f t="shared" si="59"/>
        <v>13544</v>
      </c>
      <c r="AQ55" s="7">
        <f t="shared" si="59"/>
        <v>13361</v>
      </c>
      <c r="AR55" s="7">
        <f t="shared" si="59"/>
        <v>13598</v>
      </c>
      <c r="AS55" s="7">
        <f>B126</f>
        <v>12515</v>
      </c>
      <c r="AT55" s="7">
        <f aca="true" t="shared" si="60" ref="AT55:BD55">C126</f>
        <v>11484</v>
      </c>
      <c r="AU55" s="7">
        <f t="shared" si="60"/>
        <v>13058</v>
      </c>
      <c r="AV55" s="7">
        <f t="shared" si="60"/>
        <v>12805</v>
      </c>
      <c r="AW55" s="7">
        <f t="shared" si="60"/>
        <v>12266</v>
      </c>
      <c r="AX55" s="7">
        <f t="shared" si="60"/>
        <v>12278</v>
      </c>
      <c r="AY55" s="7">
        <f t="shared" si="60"/>
        <v>12647</v>
      </c>
      <c r="AZ55" s="7">
        <f t="shared" si="60"/>
        <v>11494</v>
      </c>
      <c r="BA55" s="7">
        <f t="shared" si="60"/>
        <v>11546</v>
      </c>
      <c r="BB55" s="7">
        <f t="shared" si="60"/>
        <v>12591</v>
      </c>
      <c r="BC55" s="7">
        <f t="shared" si="60"/>
        <v>11710</v>
      </c>
      <c r="BD55" s="7">
        <f t="shared" si="60"/>
        <v>10216</v>
      </c>
      <c r="BE55" s="7">
        <f aca="true" t="shared" si="61" ref="BE55:BJ55">B127</f>
        <v>7486.1</v>
      </c>
      <c r="BF55" s="7">
        <f t="shared" si="61"/>
        <v>7884.2</v>
      </c>
      <c r="BG55" s="7">
        <f t="shared" si="61"/>
        <v>8288.2</v>
      </c>
      <c r="BH55" s="7">
        <f t="shared" si="61"/>
        <v>8207.3</v>
      </c>
      <c r="BI55" s="7">
        <f t="shared" si="61"/>
        <v>7590.9</v>
      </c>
      <c r="BJ55" s="7">
        <f t="shared" si="61"/>
        <v>7748.3</v>
      </c>
      <c r="BK55" s="7">
        <f aca="true" t="shared" si="62" ref="BK55:BP55">H127</f>
        <v>7098.3</v>
      </c>
      <c r="BL55" s="7">
        <f t="shared" si="62"/>
        <v>7117.4</v>
      </c>
      <c r="BM55" s="7">
        <f t="shared" si="62"/>
        <v>7253.1</v>
      </c>
      <c r="BN55" s="7">
        <f t="shared" si="62"/>
        <v>7646.2</v>
      </c>
      <c r="BO55" s="7">
        <f t="shared" si="62"/>
        <v>8330.6</v>
      </c>
      <c r="BP55" s="7">
        <f t="shared" si="62"/>
        <v>8693</v>
      </c>
      <c r="BQ55" s="2"/>
      <c r="BR55" s="2"/>
      <c r="BS55" s="2"/>
      <c r="BT55" s="2"/>
      <c r="BU55" s="2"/>
      <c r="BV55" s="2"/>
      <c r="BW55" s="2"/>
      <c r="BX55" s="2"/>
      <c r="BY55" s="2"/>
    </row>
    <row r="56" spans="1:77" s="28" customFormat="1" ht="12.75">
      <c r="A56" s="1" t="s">
        <v>17</v>
      </c>
      <c r="B56" s="3"/>
      <c r="C56" s="3"/>
      <c r="D56" s="11"/>
      <c r="E56" s="1"/>
      <c r="F56" s="3"/>
      <c r="G56" s="3"/>
      <c r="H56" s="3"/>
      <c r="I56" s="3"/>
      <c r="J56" s="11"/>
      <c r="K56" s="3"/>
      <c r="L56" s="3"/>
      <c r="M56" s="3"/>
      <c r="N56" s="2"/>
      <c r="O56" s="2"/>
      <c r="P56" s="2"/>
      <c r="Q56" s="2"/>
      <c r="R56" s="2"/>
      <c r="S56" s="2"/>
      <c r="T56" s="2" t="s">
        <v>42</v>
      </c>
      <c r="U56" s="7">
        <f>B146</f>
        <v>5284.540117416829</v>
      </c>
      <c r="V56" s="7">
        <f aca="true" t="shared" si="63" ref="V56:AF56">C146</f>
        <v>5293.772032902468</v>
      </c>
      <c r="W56" s="7">
        <f t="shared" si="63"/>
        <v>6023.949744797801</v>
      </c>
      <c r="X56" s="7">
        <f t="shared" si="63"/>
        <v>6142.776523702032</v>
      </c>
      <c r="Y56" s="7">
        <f t="shared" si="63"/>
        <v>6500.993229821219</v>
      </c>
      <c r="Z56" s="7">
        <f t="shared" si="63"/>
        <v>7260.526208109987</v>
      </c>
      <c r="AA56" s="7">
        <f t="shared" si="63"/>
        <v>6883.063857586151</v>
      </c>
      <c r="AB56" s="7">
        <f t="shared" si="63"/>
        <v>7223.616539806624</v>
      </c>
      <c r="AC56" s="7">
        <f t="shared" si="63"/>
        <v>6846.52006347767</v>
      </c>
      <c r="AD56" s="7">
        <f t="shared" si="63"/>
        <v>6927.870224847772</v>
      </c>
      <c r="AE56" s="7">
        <f t="shared" si="63"/>
        <v>6727.959995275033</v>
      </c>
      <c r="AF56" s="7">
        <f t="shared" si="63"/>
        <v>6635.569201700519</v>
      </c>
      <c r="AG56" s="7">
        <f>B147</f>
        <v>6753.733386527736</v>
      </c>
      <c r="AH56" s="7">
        <f aca="true" t="shared" si="64" ref="AH56:AR56">C147</f>
        <v>5403.365309010851</v>
      </c>
      <c r="AI56" s="7">
        <f t="shared" si="64"/>
        <v>6941.070094743877</v>
      </c>
      <c r="AJ56" s="7">
        <f t="shared" si="64"/>
        <v>6456.8119863899565</v>
      </c>
      <c r="AK56" s="7">
        <f t="shared" si="64"/>
        <v>6712.652897533587</v>
      </c>
      <c r="AL56" s="7">
        <f t="shared" si="64"/>
        <v>6270.3720017619025</v>
      </c>
      <c r="AM56" s="7">
        <f t="shared" si="64"/>
        <v>6626.264247872853</v>
      </c>
      <c r="AN56" s="7">
        <f t="shared" si="64"/>
        <v>6662.522558652497</v>
      </c>
      <c r="AO56" s="7">
        <f t="shared" si="64"/>
        <v>6366.47204670879</v>
      </c>
      <c r="AP56" s="7">
        <f t="shared" si="64"/>
        <v>7065.555466943138</v>
      </c>
      <c r="AQ56" s="7">
        <f t="shared" si="64"/>
        <v>6744.969101568689</v>
      </c>
      <c r="AR56" s="7">
        <f t="shared" si="64"/>
        <v>6424.895082746061</v>
      </c>
      <c r="AS56" s="7">
        <f>B148</f>
        <v>6765.803732691151</v>
      </c>
      <c r="AT56" s="7">
        <f aca="true" t="shared" si="65" ref="AT56:BD56">C148</f>
        <v>5288.063361878342</v>
      </c>
      <c r="AU56" s="7">
        <f t="shared" si="65"/>
        <v>6833.2485485655225</v>
      </c>
      <c r="AV56" s="7">
        <f t="shared" si="65"/>
        <v>7105.219990157757</v>
      </c>
      <c r="AW56" s="7">
        <f t="shared" si="65"/>
        <v>6819.360345914208</v>
      </c>
      <c r="AX56" s="7">
        <f t="shared" si="65"/>
        <v>7688.607997456077</v>
      </c>
      <c r="AY56" s="7">
        <f t="shared" si="65"/>
        <v>6989.101240471348</v>
      </c>
      <c r="AZ56" s="7">
        <f t="shared" si="65"/>
        <v>6667.395503079334</v>
      </c>
      <c r="BA56" s="7">
        <f t="shared" si="65"/>
        <v>6289.364526298324</v>
      </c>
      <c r="BB56" s="7">
        <f t="shared" si="65"/>
        <v>6619.277620826878</v>
      </c>
      <c r="BC56" s="7">
        <f t="shared" si="65"/>
        <v>6147.165686940596</v>
      </c>
      <c r="BD56" s="7">
        <f t="shared" si="65"/>
        <v>5833.134367953309</v>
      </c>
      <c r="BE56" s="7">
        <f aca="true" t="shared" si="66" ref="BE56:BJ56">B149</f>
        <v>4562.651503137672</v>
      </c>
      <c r="BF56" s="7">
        <f t="shared" si="66"/>
        <v>5245.155393053016</v>
      </c>
      <c r="BG56" s="7">
        <f t="shared" si="66"/>
        <v>5548.384512683579</v>
      </c>
      <c r="BH56" s="7">
        <f t="shared" si="66"/>
        <v>5085.9933490667245</v>
      </c>
      <c r="BI56" s="7">
        <f t="shared" si="66"/>
        <v>4938.516005658302</v>
      </c>
      <c r="BJ56" s="7">
        <f t="shared" si="66"/>
        <v>4414.52959314131</v>
      </c>
      <c r="BK56" s="7">
        <f aca="true" t="shared" si="67" ref="BK56:BP56">H149</f>
        <v>4812.7570531784395</v>
      </c>
      <c r="BL56" s="7">
        <f t="shared" si="67"/>
        <v>4319.123600857347</v>
      </c>
      <c r="BM56" s="7">
        <f t="shared" si="67"/>
        <v>4960.41317114094</v>
      </c>
      <c r="BN56" s="7">
        <f t="shared" si="67"/>
        <v>4976.894736842106</v>
      </c>
      <c r="BO56" s="7">
        <f t="shared" si="67"/>
        <v>4784.763157894737</v>
      </c>
      <c r="BP56" s="7">
        <f t="shared" si="67"/>
        <v>4576</v>
      </c>
      <c r="BQ56" s="2"/>
      <c r="BR56" s="2"/>
      <c r="BS56" s="2"/>
      <c r="BT56" s="2"/>
      <c r="BU56" s="2"/>
      <c r="BV56" s="2"/>
      <c r="BW56" s="2"/>
      <c r="BX56" s="2"/>
      <c r="BY56" s="2"/>
    </row>
    <row r="57" spans="1:77" s="28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  <c r="Q57" s="2"/>
      <c r="R57" s="2"/>
      <c r="S57" s="2"/>
      <c r="T57" s="2" t="s">
        <v>43</v>
      </c>
      <c r="U57" s="7">
        <f>B168</f>
        <v>1856</v>
      </c>
      <c r="V57" s="7">
        <f aca="true" t="shared" si="68" ref="V57:AF57">C168</f>
        <v>1616.0000000000248</v>
      </c>
      <c r="W57" s="7">
        <f t="shared" si="68"/>
        <v>2143</v>
      </c>
      <c r="X57" s="7">
        <f t="shared" si="68"/>
        <v>2230</v>
      </c>
      <c r="Y57" s="7">
        <f t="shared" si="68"/>
        <v>2144</v>
      </c>
      <c r="Z57" s="7">
        <f t="shared" si="68"/>
        <v>2327.999999999962</v>
      </c>
      <c r="AA57" s="7">
        <f t="shared" si="68"/>
        <v>2175</v>
      </c>
      <c r="AB57" s="7">
        <f t="shared" si="68"/>
        <v>2274</v>
      </c>
      <c r="AC57" s="7">
        <f t="shared" si="68"/>
        <v>2444</v>
      </c>
      <c r="AD57" s="7">
        <f t="shared" si="68"/>
        <v>2342</v>
      </c>
      <c r="AE57" s="7">
        <f t="shared" si="68"/>
        <v>2414.9999999999995</v>
      </c>
      <c r="AF57" s="7">
        <f t="shared" si="68"/>
        <v>2571.0000000000136</v>
      </c>
      <c r="AG57" s="7">
        <f>B169</f>
        <v>2434</v>
      </c>
      <c r="AH57" s="7">
        <f aca="true" t="shared" si="69" ref="AH57:AR57">C169</f>
        <v>2627</v>
      </c>
      <c r="AI57" s="7">
        <f t="shared" si="69"/>
        <v>2924</v>
      </c>
      <c r="AJ57" s="7">
        <f t="shared" si="69"/>
        <v>3023</v>
      </c>
      <c r="AK57" s="7">
        <f t="shared" si="69"/>
        <v>2889</v>
      </c>
      <c r="AL57" s="7">
        <f t="shared" si="69"/>
        <v>2921</v>
      </c>
      <c r="AM57" s="7">
        <f t="shared" si="69"/>
        <v>2828</v>
      </c>
      <c r="AN57" s="7">
        <f t="shared" si="69"/>
        <v>2992</v>
      </c>
      <c r="AO57" s="7">
        <f t="shared" si="69"/>
        <v>2759</v>
      </c>
      <c r="AP57" s="7">
        <f t="shared" si="69"/>
        <v>3019</v>
      </c>
      <c r="AQ57" s="7">
        <f t="shared" si="69"/>
        <v>2826</v>
      </c>
      <c r="AR57" s="7">
        <f t="shared" si="69"/>
        <v>2881</v>
      </c>
      <c r="AS57" s="7">
        <f>B170</f>
        <v>2995</v>
      </c>
      <c r="AT57" s="7">
        <f aca="true" t="shared" si="70" ref="AT57:BD57">C170</f>
        <v>2779</v>
      </c>
      <c r="AU57" s="7">
        <f t="shared" si="70"/>
        <v>3116</v>
      </c>
      <c r="AV57" s="7">
        <f t="shared" si="70"/>
        <v>3123</v>
      </c>
      <c r="AW57" s="7">
        <f t="shared" si="70"/>
        <v>3133</v>
      </c>
      <c r="AX57" s="7">
        <f t="shared" si="70"/>
        <v>3269</v>
      </c>
      <c r="AY57" s="7">
        <f t="shared" si="70"/>
        <v>3452</v>
      </c>
      <c r="AZ57" s="7">
        <f t="shared" si="70"/>
        <v>3570</v>
      </c>
      <c r="BA57" s="7">
        <f t="shared" si="70"/>
        <v>3200</v>
      </c>
      <c r="BB57" s="7">
        <f t="shared" si="70"/>
        <v>3591</v>
      </c>
      <c r="BC57" s="7">
        <f t="shared" si="70"/>
        <v>3061.5</v>
      </c>
      <c r="BD57" s="7">
        <f t="shared" si="70"/>
        <v>2988</v>
      </c>
      <c r="BE57" s="7">
        <f aca="true" t="shared" si="71" ref="BE57:BJ57">B171</f>
        <v>3173</v>
      </c>
      <c r="BF57" s="7">
        <f t="shared" si="71"/>
        <v>2809</v>
      </c>
      <c r="BG57" s="7">
        <f t="shared" si="71"/>
        <v>2824</v>
      </c>
      <c r="BH57" s="7">
        <f t="shared" si="71"/>
        <v>2638</v>
      </c>
      <c r="BI57" s="7">
        <f t="shared" si="71"/>
        <v>2624</v>
      </c>
      <c r="BJ57" s="7">
        <f t="shared" si="71"/>
        <v>3233</v>
      </c>
      <c r="BK57" s="7">
        <f aca="true" t="shared" si="72" ref="BK57:BP57">H171</f>
        <v>2605</v>
      </c>
      <c r="BL57" s="7">
        <f t="shared" si="72"/>
        <v>2508</v>
      </c>
      <c r="BM57" s="7">
        <f t="shared" si="72"/>
        <v>2656</v>
      </c>
      <c r="BN57" s="7">
        <f t="shared" si="72"/>
        <v>2542</v>
      </c>
      <c r="BO57" s="7">
        <f t="shared" si="72"/>
        <v>2468</v>
      </c>
      <c r="BP57" s="7">
        <f t="shared" si="72"/>
        <v>2205</v>
      </c>
      <c r="BQ57" s="2"/>
      <c r="BR57" s="2"/>
      <c r="BS57" s="2"/>
      <c r="BT57" s="2"/>
      <c r="BU57" s="2"/>
      <c r="BV57" s="2"/>
      <c r="BW57" s="2"/>
      <c r="BX57" s="2"/>
      <c r="BY57" s="2"/>
    </row>
    <row r="58" spans="1:77" s="28" customFormat="1" ht="12.75">
      <c r="A58" s="1" t="s">
        <v>28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45</v>
      </c>
      <c r="U58" s="7">
        <f>B266</f>
        <v>5096.395440659175</v>
      </c>
      <c r="V58" s="7">
        <f aca="true" t="shared" si="73" ref="V58:AF58">C266</f>
        <v>5060.907376027113</v>
      </c>
      <c r="W58" s="7">
        <f t="shared" si="73"/>
        <v>6354.596236413648</v>
      </c>
      <c r="X58" s="7">
        <f t="shared" si="73"/>
        <v>5175.560768215804</v>
      </c>
      <c r="Y58" s="7">
        <f t="shared" si="73"/>
        <v>6291.066866712623</v>
      </c>
      <c r="Z58" s="7">
        <f t="shared" si="73"/>
        <v>6139.90361816907</v>
      </c>
      <c r="AA58" s="7">
        <f t="shared" si="73"/>
        <v>6131.04284559418</v>
      </c>
      <c r="AB58" s="7">
        <f t="shared" si="73"/>
        <v>6329.406671984159</v>
      </c>
      <c r="AC58" s="7">
        <f t="shared" si="73"/>
        <v>5491.961517181535</v>
      </c>
      <c r="AD58" s="7">
        <f t="shared" si="73"/>
        <v>6116.275550032659</v>
      </c>
      <c r="AE58" s="7">
        <f t="shared" si="73"/>
        <v>6502.269601647151</v>
      </c>
      <c r="AF58" s="7">
        <f t="shared" si="73"/>
        <v>6086.472650381169</v>
      </c>
      <c r="AG58" s="7">
        <f>B267</f>
        <v>6298.585000770956</v>
      </c>
      <c r="AH58" s="7">
        <f aca="true" t="shared" si="74" ref="AH58:AR58">C267</f>
        <v>6715.075167864995</v>
      </c>
      <c r="AI58" s="7">
        <f t="shared" si="74"/>
        <v>6465.63614744352</v>
      </c>
      <c r="AJ58" s="7">
        <f t="shared" si="74"/>
        <v>6348.734059516414</v>
      </c>
      <c r="AK58" s="7">
        <f t="shared" si="74"/>
        <v>6474.009249771525</v>
      </c>
      <c r="AL58" s="7">
        <f t="shared" si="74"/>
        <v>5766.464821791357</v>
      </c>
      <c r="AM58" s="7">
        <f t="shared" si="74"/>
        <v>6280.3131337842</v>
      </c>
      <c r="AN58" s="7">
        <f t="shared" si="74"/>
        <v>6247.452946273487</v>
      </c>
      <c r="AO58" s="7">
        <f t="shared" si="74"/>
        <v>5570.300980137045</v>
      </c>
      <c r="AP58" s="7">
        <f t="shared" si="74"/>
        <v>5990.612725844462</v>
      </c>
      <c r="AQ58" s="7">
        <f t="shared" si="74"/>
        <v>5835.645182839135</v>
      </c>
      <c r="AR58" s="7">
        <f t="shared" si="74"/>
        <v>5491.0209400522035</v>
      </c>
      <c r="AS58" s="7">
        <f>B268</f>
        <v>6151.563126018647</v>
      </c>
      <c r="AT58" s="7">
        <f aca="true" t="shared" si="75" ref="AT58:BD58">C268</f>
        <v>5424.4380679100905</v>
      </c>
      <c r="AU58" s="7">
        <f t="shared" si="75"/>
        <v>5911.298154742635</v>
      </c>
      <c r="AV58" s="7">
        <f t="shared" si="75"/>
        <v>5763.348815784423</v>
      </c>
      <c r="AW58" s="7">
        <f t="shared" si="75"/>
        <v>5550.0106302789</v>
      </c>
      <c r="AX58" s="7">
        <f t="shared" si="75"/>
        <v>5893.0663418494405</v>
      </c>
      <c r="AY58" s="7">
        <f t="shared" si="75"/>
        <v>5389.182058047493</v>
      </c>
      <c r="AZ58" s="7">
        <f t="shared" si="75"/>
        <v>4975.170328773787</v>
      </c>
      <c r="BA58" s="7">
        <f t="shared" si="75"/>
        <v>4839.900392260567</v>
      </c>
      <c r="BB58" s="7">
        <f t="shared" si="75"/>
        <v>4671.747559834202</v>
      </c>
      <c r="BC58" s="7">
        <f t="shared" si="75"/>
        <v>4025.2711714760435</v>
      </c>
      <c r="BD58" s="7">
        <f t="shared" si="75"/>
        <v>4259.406465288818</v>
      </c>
      <c r="BE58" s="7">
        <f aca="true" t="shared" si="76" ref="BE58:BJ58">B269</f>
        <v>3228.024530756365</v>
      </c>
      <c r="BF58" s="7">
        <f t="shared" si="76"/>
        <v>3662.7654963155614</v>
      </c>
      <c r="BG58" s="7">
        <f t="shared" si="76"/>
        <v>4190.457756701829</v>
      </c>
      <c r="BH58" s="7">
        <f t="shared" si="76"/>
        <v>3647.7859965548687</v>
      </c>
      <c r="BI58" s="7">
        <f t="shared" si="76"/>
        <v>3363.8128320392316</v>
      </c>
      <c r="BJ58" s="7">
        <f t="shared" si="76"/>
        <v>3628.080445661411</v>
      </c>
      <c r="BK58" s="7">
        <f aca="true" t="shared" si="77" ref="BK58:BP58">H269</f>
        <v>3729.0604515659143</v>
      </c>
      <c r="BL58" s="7">
        <f t="shared" si="77"/>
        <v>3367.3273042139695</v>
      </c>
      <c r="BM58" s="7">
        <f t="shared" si="77"/>
        <v>3442.21727295224</v>
      </c>
      <c r="BN58" s="7">
        <f t="shared" si="77"/>
        <v>3709.9184604493853</v>
      </c>
      <c r="BO58" s="7">
        <f t="shared" si="77"/>
        <v>3413.2</v>
      </c>
      <c r="BP58" s="7">
        <f t="shared" si="77"/>
        <v>3764.9</v>
      </c>
      <c r="BQ58" s="2"/>
      <c r="BR58" s="2"/>
      <c r="BS58" s="2"/>
      <c r="BT58" s="2"/>
      <c r="BU58" s="2"/>
      <c r="BV58" s="2"/>
      <c r="BW58" s="2"/>
      <c r="BX58" s="2"/>
      <c r="BY58" s="2"/>
    </row>
    <row r="59" spans="1:77" s="28" customFormat="1" ht="12.75">
      <c r="A59" s="11">
        <v>95</v>
      </c>
      <c r="B59" s="14">
        <v>3259</v>
      </c>
      <c r="C59" s="14">
        <v>3431</v>
      </c>
      <c r="D59" s="14">
        <v>3485</v>
      </c>
      <c r="E59" s="14">
        <v>3414</v>
      </c>
      <c r="F59" s="14">
        <v>3822</v>
      </c>
      <c r="G59" s="14">
        <v>3834</v>
      </c>
      <c r="H59" s="14">
        <v>3775</v>
      </c>
      <c r="I59" s="14">
        <v>3953</v>
      </c>
      <c r="J59" s="14">
        <v>3940</v>
      </c>
      <c r="K59" s="14">
        <v>3900</v>
      </c>
      <c r="L59" s="14">
        <v>4080</v>
      </c>
      <c r="M59" s="14">
        <v>4524</v>
      </c>
      <c r="N59" s="82">
        <f>SUM(B59:M59)</f>
        <v>45417</v>
      </c>
      <c r="O59" s="84">
        <f>SUM(B59:M59)</f>
        <v>45417</v>
      </c>
      <c r="P59" s="85"/>
      <c r="Q59" s="115">
        <f>SUM(B59:M59)</f>
        <v>45417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28" customFormat="1" ht="12.75">
      <c r="A60" s="11">
        <v>96</v>
      </c>
      <c r="B60" s="14">
        <v>3601</v>
      </c>
      <c r="C60" s="14">
        <v>3685</v>
      </c>
      <c r="D60" s="14">
        <v>3955</v>
      </c>
      <c r="E60" s="14">
        <v>4030</v>
      </c>
      <c r="F60" s="14">
        <v>4075</v>
      </c>
      <c r="G60" s="14">
        <v>4136</v>
      </c>
      <c r="H60" s="14">
        <v>4069</v>
      </c>
      <c r="I60" s="14">
        <v>4322</v>
      </c>
      <c r="J60" s="14">
        <v>4331</v>
      </c>
      <c r="K60" s="14">
        <v>4472</v>
      </c>
      <c r="L60" s="14">
        <v>4456</v>
      </c>
      <c r="M60" s="14">
        <v>4682</v>
      </c>
      <c r="N60" s="82">
        <f>SUM(B60:M60)</f>
        <v>49814</v>
      </c>
      <c r="O60" s="84">
        <f>SUM(B60:M60)</f>
        <v>49814</v>
      </c>
      <c r="P60" s="85">
        <f>RATE(1,,-O59,O60)*100</f>
        <v>9.681396833784703</v>
      </c>
      <c r="Q60" s="115">
        <f>SUM(B60:M60)</f>
        <v>49814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28" customFormat="1" ht="12.75">
      <c r="A61" s="11">
        <v>97</v>
      </c>
      <c r="B61" s="14">
        <v>4243</v>
      </c>
      <c r="C61" s="14">
        <v>4078</v>
      </c>
      <c r="D61" s="14">
        <v>4084</v>
      </c>
      <c r="E61" s="14">
        <v>4231</v>
      </c>
      <c r="F61" s="14">
        <v>4508</v>
      </c>
      <c r="G61" s="14">
        <v>4417</v>
      </c>
      <c r="H61" s="14">
        <v>4585</v>
      </c>
      <c r="I61" s="14">
        <v>4700</v>
      </c>
      <c r="J61" s="14">
        <v>4707</v>
      </c>
      <c r="K61" s="14">
        <v>4558</v>
      </c>
      <c r="L61" s="14">
        <v>4679</v>
      </c>
      <c r="M61" s="14">
        <v>4704</v>
      </c>
      <c r="N61" s="82">
        <f>SUM(B61:M61)</f>
        <v>53494</v>
      </c>
      <c r="O61" s="84">
        <f>SUM(B61:M61)</f>
        <v>53494</v>
      </c>
      <c r="P61" s="85">
        <f>RATE(1,,-O60,O61)*100</f>
        <v>7.387481430923051</v>
      </c>
      <c r="Q61" s="115">
        <f>SUM(B61:M61)</f>
        <v>53494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28" customFormat="1" ht="12.75">
      <c r="A62" s="11">
        <v>98</v>
      </c>
      <c r="B62" s="14">
        <v>4149</v>
      </c>
      <c r="C62" s="14">
        <v>3812</v>
      </c>
      <c r="D62" s="14">
        <v>4555</v>
      </c>
      <c r="E62" s="68">
        <v>3652.1</v>
      </c>
      <c r="F62" s="68">
        <v>3919.7</v>
      </c>
      <c r="G62" s="68">
        <v>4481</v>
      </c>
      <c r="H62" s="68">
        <v>4578.9</v>
      </c>
      <c r="I62" s="68">
        <v>4091.8</v>
      </c>
      <c r="J62" s="68">
        <v>4009.4</v>
      </c>
      <c r="K62" s="110">
        <v>3826.5</v>
      </c>
      <c r="L62" s="68">
        <v>3900.9</v>
      </c>
      <c r="M62" s="68">
        <v>3864</v>
      </c>
      <c r="N62" s="82">
        <f>SUM(B62:M62)</f>
        <v>48840.3</v>
      </c>
      <c r="O62" s="84">
        <f>SUM(B62:D62)</f>
        <v>12516</v>
      </c>
      <c r="P62" s="84">
        <f>RATE(1,,-O63,O62)*100</f>
        <v>0.8948004836759387</v>
      </c>
      <c r="Q62" s="114">
        <v>48840</v>
      </c>
      <c r="R62" s="2"/>
      <c r="S62" s="2" t="s">
        <v>50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28" customFormat="1" ht="15">
      <c r="A63" s="16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3"/>
      <c r="L63" s="3"/>
      <c r="M63" s="119"/>
      <c r="N63" s="82"/>
      <c r="O63" s="86">
        <f>SUM(B61:D61)</f>
        <v>12405</v>
      </c>
      <c r="P63" s="84"/>
      <c r="Q63" s="84"/>
      <c r="R63" s="2"/>
      <c r="S63" s="2"/>
      <c r="T63" s="2"/>
      <c r="U63"/>
      <c r="V63"/>
      <c r="W63"/>
      <c r="X63"/>
      <c r="Y63"/>
      <c r="Z63" s="126"/>
      <c r="AA63" s="126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28" customFormat="1" ht="12.75">
      <c r="A64" s="11">
        <v>96</v>
      </c>
      <c r="B64" s="18">
        <f aca="true" t="shared" si="78" ref="B64:M64">RATE(1,,-B59,B60)*100</f>
        <v>10.494016569499841</v>
      </c>
      <c r="C64" s="18">
        <f t="shared" si="78"/>
        <v>7.403089478286205</v>
      </c>
      <c r="D64" s="18">
        <f t="shared" si="78"/>
        <v>13.486370157819222</v>
      </c>
      <c r="E64" s="18">
        <f t="shared" si="78"/>
        <v>18.04335090802578</v>
      </c>
      <c r="F64" s="18">
        <f t="shared" si="78"/>
        <v>6.619570905285194</v>
      </c>
      <c r="G64" s="18">
        <f t="shared" si="78"/>
        <v>7.876890975482505</v>
      </c>
      <c r="H64" s="18">
        <f t="shared" si="78"/>
        <v>7.788079470198678</v>
      </c>
      <c r="I64" s="18">
        <f t="shared" si="78"/>
        <v>9.33468251960537</v>
      </c>
      <c r="J64" s="18">
        <f t="shared" si="78"/>
        <v>9.923857868020297</v>
      </c>
      <c r="K64" s="18">
        <f t="shared" si="78"/>
        <v>14.666666666666686</v>
      </c>
      <c r="L64" s="18">
        <f t="shared" si="78"/>
        <v>9.215686274509789</v>
      </c>
      <c r="M64" s="18">
        <f t="shared" si="78"/>
        <v>3.4924845269672966</v>
      </c>
      <c r="N64" s="18">
        <f aca="true" t="shared" si="79" ref="N64:Q66">RATE(1,,-N59,N60)*100</f>
        <v>9.681396833784703</v>
      </c>
      <c r="O64" s="18">
        <f t="shared" si="79"/>
        <v>9.681396833784703</v>
      </c>
      <c r="P64" s="18" t="e">
        <f t="shared" si="79"/>
        <v>#NUM!</v>
      </c>
      <c r="Q64" s="18">
        <f t="shared" si="79"/>
        <v>9.681396833784703</v>
      </c>
      <c r="R64" s="2"/>
      <c r="S64" s="2"/>
      <c r="T64" s="2"/>
      <c r="U64" s="22">
        <v>34700</v>
      </c>
      <c r="V64" s="60" t="s">
        <v>2</v>
      </c>
      <c r="W64" s="60" t="s">
        <v>3</v>
      </c>
      <c r="X64" s="60" t="s">
        <v>4</v>
      </c>
      <c r="Y64" s="60" t="s">
        <v>5</v>
      </c>
      <c r="Z64" s="60" t="s">
        <v>6</v>
      </c>
      <c r="AA64" s="60" t="s">
        <v>7</v>
      </c>
      <c r="AB64" s="60" t="s">
        <v>8</v>
      </c>
      <c r="AC64" s="60" t="s">
        <v>9</v>
      </c>
      <c r="AD64" s="60" t="s">
        <v>10</v>
      </c>
      <c r="AE64" s="60" t="s">
        <v>11</v>
      </c>
      <c r="AF64" s="60" t="s">
        <v>12</v>
      </c>
      <c r="AG64" s="60">
        <v>35065</v>
      </c>
      <c r="AH64" s="60" t="s">
        <v>2</v>
      </c>
      <c r="AI64" s="60" t="s">
        <v>3</v>
      </c>
      <c r="AJ64" s="60" t="s">
        <v>4</v>
      </c>
      <c r="AK64" s="60" t="s">
        <v>5</v>
      </c>
      <c r="AL64" s="60" t="s">
        <v>6</v>
      </c>
      <c r="AM64" s="60" t="s">
        <v>7</v>
      </c>
      <c r="AN64" s="60" t="s">
        <v>8</v>
      </c>
      <c r="AO64" s="60" t="s">
        <v>9</v>
      </c>
      <c r="AP64" s="60" t="s">
        <v>10</v>
      </c>
      <c r="AQ64" s="60" t="s">
        <v>11</v>
      </c>
      <c r="AR64" s="60" t="s">
        <v>12</v>
      </c>
      <c r="AS64" s="22">
        <v>35431</v>
      </c>
      <c r="AT64" s="60" t="s">
        <v>2</v>
      </c>
      <c r="AU64" s="60" t="s">
        <v>3</v>
      </c>
      <c r="AV64" s="60" t="s">
        <v>4</v>
      </c>
      <c r="AW64" s="60" t="s">
        <v>5</v>
      </c>
      <c r="AX64" s="60" t="s">
        <v>6</v>
      </c>
      <c r="AY64" s="60" t="s">
        <v>7</v>
      </c>
      <c r="AZ64" s="60" t="s">
        <v>8</v>
      </c>
      <c r="BA64" s="60" t="s">
        <v>9</v>
      </c>
      <c r="BB64" s="60" t="s">
        <v>10</v>
      </c>
      <c r="BC64" s="60" t="s">
        <v>11</v>
      </c>
      <c r="BD64" s="60" t="s">
        <v>12</v>
      </c>
      <c r="BE64" s="22">
        <v>35796</v>
      </c>
      <c r="BF64" s="60" t="s">
        <v>2</v>
      </c>
      <c r="BG64" s="60" t="s">
        <v>3</v>
      </c>
      <c r="BH64" s="60" t="s">
        <v>4</v>
      </c>
      <c r="BI64" s="60" t="s">
        <v>5</v>
      </c>
      <c r="BJ64" s="60" t="s">
        <v>6</v>
      </c>
      <c r="BK64" s="60" t="s">
        <v>7</v>
      </c>
      <c r="BL64" s="60" t="s">
        <v>8</v>
      </c>
      <c r="BM64" s="60" t="s">
        <v>9</v>
      </c>
      <c r="BN64" s="60" t="s">
        <v>10</v>
      </c>
      <c r="BO64" s="60" t="s">
        <v>11</v>
      </c>
      <c r="BP64" s="60" t="s">
        <v>12</v>
      </c>
      <c r="BQ64" s="2"/>
      <c r="BR64" s="2"/>
      <c r="BS64" s="2"/>
      <c r="BT64" s="2"/>
      <c r="BU64" s="2"/>
      <c r="BV64" s="2"/>
      <c r="BW64" s="2"/>
      <c r="BX64" s="2"/>
      <c r="BY64" s="2"/>
    </row>
    <row r="65" spans="1:77" s="28" customFormat="1" ht="12.75">
      <c r="A65" s="11">
        <v>97</v>
      </c>
      <c r="B65" s="18">
        <f aca="true" t="shared" si="80" ref="B65:M66">RATE(1,,-B60,B61)*100</f>
        <v>17.828381005276313</v>
      </c>
      <c r="C65" s="18">
        <f t="shared" si="80"/>
        <v>10.664857530529174</v>
      </c>
      <c r="D65" s="18">
        <f t="shared" si="80"/>
        <v>3.2616940581542324</v>
      </c>
      <c r="E65" s="18">
        <f t="shared" si="80"/>
        <v>4.987593052109199</v>
      </c>
      <c r="F65" s="18">
        <f t="shared" si="80"/>
        <v>10.62576687116565</v>
      </c>
      <c r="G65" s="18">
        <f t="shared" si="80"/>
        <v>6.794003868471961</v>
      </c>
      <c r="H65" s="18">
        <f t="shared" si="80"/>
        <v>12.681248463996075</v>
      </c>
      <c r="I65" s="18">
        <f t="shared" si="80"/>
        <v>8.745950948634897</v>
      </c>
      <c r="J65" s="18">
        <f t="shared" si="80"/>
        <v>8.681597783421848</v>
      </c>
      <c r="K65" s="18">
        <f t="shared" si="80"/>
        <v>1.923076923076926</v>
      </c>
      <c r="L65" s="18">
        <f t="shared" si="80"/>
        <v>5.004488330341126</v>
      </c>
      <c r="M65" s="18">
        <f t="shared" si="80"/>
        <v>0.46988466467322393</v>
      </c>
      <c r="N65" s="18">
        <f t="shared" si="79"/>
        <v>7.387481430923051</v>
      </c>
      <c r="O65" s="18">
        <f t="shared" si="79"/>
        <v>7.387481430923051</v>
      </c>
      <c r="P65" s="18">
        <f t="shared" si="79"/>
        <v>-23.69405409410227</v>
      </c>
      <c r="Q65" s="18">
        <f t="shared" si="79"/>
        <v>7.387481430923051</v>
      </c>
      <c r="R65" s="2"/>
      <c r="S65" s="2"/>
      <c r="T65" s="2" t="s">
        <v>40</v>
      </c>
      <c r="U65" s="7">
        <f>U38-U54</f>
        <v>519</v>
      </c>
      <c r="V65" s="7">
        <f>V38-V54</f>
        <v>489</v>
      </c>
      <c r="W65" s="7">
        <f aca="true" t="shared" si="81" ref="W65:BL65">W38-W54</f>
        <v>475</v>
      </c>
      <c r="X65" s="7">
        <f t="shared" si="81"/>
        <v>355</v>
      </c>
      <c r="Y65" s="7">
        <f t="shared" si="81"/>
        <v>263</v>
      </c>
      <c r="Z65" s="7">
        <f t="shared" si="81"/>
        <v>-130</v>
      </c>
      <c r="AA65" s="7">
        <f t="shared" si="81"/>
        <v>315</v>
      </c>
      <c r="AB65" s="7">
        <f t="shared" si="81"/>
        <v>146</v>
      </c>
      <c r="AC65" s="7">
        <f t="shared" si="81"/>
        <v>93</v>
      </c>
      <c r="AD65" s="7">
        <f t="shared" si="81"/>
        <v>509</v>
      </c>
      <c r="AE65" s="7">
        <f t="shared" si="81"/>
        <v>709</v>
      </c>
      <c r="AF65" s="7">
        <f t="shared" si="81"/>
        <v>1019</v>
      </c>
      <c r="AG65" s="7">
        <f t="shared" si="81"/>
        <v>417</v>
      </c>
      <c r="AH65" s="7">
        <f t="shared" si="81"/>
        <v>815</v>
      </c>
      <c r="AI65" s="7">
        <f t="shared" si="81"/>
        <v>392</v>
      </c>
      <c r="AJ65" s="7">
        <f t="shared" si="81"/>
        <v>340</v>
      </c>
      <c r="AK65" s="7">
        <f t="shared" si="81"/>
        <v>133</v>
      </c>
      <c r="AL65" s="7">
        <f t="shared" si="81"/>
        <v>124</v>
      </c>
      <c r="AM65" s="7">
        <f t="shared" si="81"/>
        <v>480</v>
      </c>
      <c r="AN65" s="7">
        <f t="shared" si="81"/>
        <v>888</v>
      </c>
      <c r="AO65" s="7">
        <f t="shared" si="81"/>
        <v>686</v>
      </c>
      <c r="AP65" s="7">
        <f t="shared" si="81"/>
        <v>951</v>
      </c>
      <c r="AQ65" s="7">
        <f t="shared" si="81"/>
        <v>804</v>
      </c>
      <c r="AR65" s="7">
        <f t="shared" si="81"/>
        <v>855</v>
      </c>
      <c r="AS65" s="7">
        <f t="shared" si="81"/>
        <v>523</v>
      </c>
      <c r="AT65" s="7">
        <f t="shared" si="81"/>
        <v>955</v>
      </c>
      <c r="AU65" s="7">
        <f t="shared" si="81"/>
        <v>252</v>
      </c>
      <c r="AV65" s="7">
        <f t="shared" si="81"/>
        <v>675</v>
      </c>
      <c r="AW65" s="7">
        <f t="shared" si="81"/>
        <v>899</v>
      </c>
      <c r="AX65" s="7">
        <f t="shared" si="81"/>
        <v>845</v>
      </c>
      <c r="AY65" s="7">
        <f t="shared" si="81"/>
        <v>933</v>
      </c>
      <c r="AZ65" s="7">
        <f t="shared" si="81"/>
        <v>1414.699843235001</v>
      </c>
      <c r="BA65" s="7">
        <f t="shared" si="81"/>
        <v>1254</v>
      </c>
      <c r="BB65" s="7">
        <f t="shared" si="81"/>
        <v>1098</v>
      </c>
      <c r="BC65" s="7">
        <f t="shared" si="81"/>
        <v>1425</v>
      </c>
      <c r="BD65" s="7">
        <f t="shared" si="81"/>
        <v>1526</v>
      </c>
      <c r="BE65" s="7">
        <f t="shared" si="81"/>
        <v>1566</v>
      </c>
      <c r="BF65" s="7">
        <f t="shared" si="81"/>
        <v>1554.6</v>
      </c>
      <c r="BG65" s="7">
        <f t="shared" si="81"/>
        <v>2189.8</v>
      </c>
      <c r="BH65" s="7">
        <f t="shared" si="81"/>
        <v>1729.1999999999998</v>
      </c>
      <c r="BI65" s="7">
        <f t="shared" si="81"/>
        <v>1895.8999999999999</v>
      </c>
      <c r="BJ65" s="7">
        <f t="shared" si="81"/>
        <v>2330.6</v>
      </c>
      <c r="BK65" s="7">
        <f>BK38-BK54</f>
        <v>2134.2</v>
      </c>
      <c r="BL65" s="7">
        <f t="shared" si="81"/>
        <v>1909.3000000000002</v>
      </c>
      <c r="BM65" s="7">
        <f>BM38-BM54</f>
        <v>1778.9</v>
      </c>
      <c r="BN65" s="7">
        <f>BN38-BN54</f>
        <v>1428.8000000000002</v>
      </c>
      <c r="BO65" s="7">
        <f>BO38-BO54</f>
        <v>1611.9</v>
      </c>
      <c r="BP65" s="7">
        <f>BP38-BP54</f>
        <v>1291</v>
      </c>
      <c r="BQ65" s="2"/>
      <c r="BR65" s="2"/>
      <c r="BS65" s="2"/>
      <c r="BT65" s="2"/>
      <c r="BU65" s="2"/>
      <c r="BV65" s="2"/>
      <c r="BW65" s="2"/>
      <c r="BX65" s="2"/>
      <c r="BY65" s="2"/>
    </row>
    <row r="66" spans="1:77" s="28" customFormat="1" ht="12.75">
      <c r="A66" s="11">
        <v>98</v>
      </c>
      <c r="B66" s="18">
        <f t="shared" si="80"/>
        <v>-2.215413622436955</v>
      </c>
      <c r="C66" s="18">
        <f t="shared" si="80"/>
        <v>-6.522805296714076</v>
      </c>
      <c r="D66" s="18">
        <f t="shared" si="80"/>
        <v>11.53281096963761</v>
      </c>
      <c r="E66" s="18">
        <f>RATE(1,,-E61,E62)*100</f>
        <v>-13.682344599385493</v>
      </c>
      <c r="F66" s="18">
        <f t="shared" si="80"/>
        <v>-13.050133096716957</v>
      </c>
      <c r="G66" s="18">
        <f t="shared" si="80"/>
        <v>1.4489472492642104</v>
      </c>
      <c r="H66" s="18">
        <f t="shared" si="80"/>
        <v>-0.13304252998910968</v>
      </c>
      <c r="I66" s="18">
        <f t="shared" si="80"/>
        <v>-12.940425531914887</v>
      </c>
      <c r="J66" s="18">
        <f t="shared" si="80"/>
        <v>-14.820480135967712</v>
      </c>
      <c r="K66" s="18">
        <f t="shared" si="80"/>
        <v>-16.04870557261957</v>
      </c>
      <c r="L66" s="18">
        <f t="shared" si="80"/>
        <v>-16.629621714041463</v>
      </c>
      <c r="M66" s="18">
        <f t="shared" si="80"/>
        <v>-17.857142857142854</v>
      </c>
      <c r="N66" s="18">
        <f t="shared" si="79"/>
        <v>-8.6994803155494</v>
      </c>
      <c r="O66" s="18">
        <f t="shared" si="79"/>
        <v>-76.60298351216959</v>
      </c>
      <c r="P66" s="18">
        <f t="shared" si="79"/>
        <v>-87.88761106145839</v>
      </c>
      <c r="Q66" s="18">
        <f t="shared" si="79"/>
        <v>-8.700041126107598</v>
      </c>
      <c r="R66" s="2"/>
      <c r="S66" s="2"/>
      <c r="T66" s="2" t="s">
        <v>47</v>
      </c>
      <c r="U66" s="7">
        <f aca="true" t="shared" si="82" ref="U66:V69">U39-U55</f>
        <v>-1154</v>
      </c>
      <c r="V66" s="7">
        <f t="shared" si="82"/>
        <v>-1461</v>
      </c>
      <c r="W66" s="7">
        <f aca="true" t="shared" si="83" ref="W66:BP66">W39-W55</f>
        <v>-1668</v>
      </c>
      <c r="X66" s="7">
        <f t="shared" si="83"/>
        <v>-934</v>
      </c>
      <c r="Y66" s="7">
        <f t="shared" si="83"/>
        <v>-1171</v>
      </c>
      <c r="Z66" s="7">
        <f t="shared" si="83"/>
        <v>-587</v>
      </c>
      <c r="AA66" s="7">
        <f t="shared" si="83"/>
        <v>-824</v>
      </c>
      <c r="AB66" s="7">
        <f t="shared" si="83"/>
        <v>-902</v>
      </c>
      <c r="AC66" s="7">
        <f t="shared" si="83"/>
        <v>-643</v>
      </c>
      <c r="AD66" s="7">
        <f t="shared" si="83"/>
        <v>-208</v>
      </c>
      <c r="AE66" s="7">
        <f t="shared" si="83"/>
        <v>-413</v>
      </c>
      <c r="AF66" s="7">
        <f t="shared" si="83"/>
        <v>-49</v>
      </c>
      <c r="AG66" s="7">
        <f t="shared" si="83"/>
        <v>-2132</v>
      </c>
      <c r="AH66" s="7">
        <f t="shared" si="83"/>
        <v>-1591</v>
      </c>
      <c r="AI66" s="7">
        <f t="shared" si="83"/>
        <v>-446</v>
      </c>
      <c r="AJ66" s="7">
        <f t="shared" si="83"/>
        <v>-1986</v>
      </c>
      <c r="AK66" s="7">
        <f t="shared" si="83"/>
        <v>-1443</v>
      </c>
      <c r="AL66" s="7">
        <f t="shared" si="83"/>
        <v>-426</v>
      </c>
      <c r="AM66" s="7">
        <f t="shared" si="83"/>
        <v>-2832</v>
      </c>
      <c r="AN66" s="7">
        <f t="shared" si="83"/>
        <v>-3271</v>
      </c>
      <c r="AO66" s="7">
        <f t="shared" si="83"/>
        <v>-1412</v>
      </c>
      <c r="AP66" s="7">
        <f t="shared" si="83"/>
        <v>-1696</v>
      </c>
      <c r="AQ66" s="7">
        <f t="shared" si="83"/>
        <v>-1962</v>
      </c>
      <c r="AR66" s="7">
        <f t="shared" si="83"/>
        <v>-1378</v>
      </c>
      <c r="AS66" s="7">
        <f t="shared" si="83"/>
        <v>-3481</v>
      </c>
      <c r="AT66" s="7">
        <f t="shared" si="83"/>
        <v>-2122</v>
      </c>
      <c r="AU66" s="7">
        <f t="shared" si="83"/>
        <v>-1731.1000000000004</v>
      </c>
      <c r="AV66" s="7">
        <f t="shared" si="83"/>
        <v>-1409.3999999999996</v>
      </c>
      <c r="AW66" s="7">
        <f t="shared" si="83"/>
        <v>-521.3999999999996</v>
      </c>
      <c r="AX66" s="7">
        <f t="shared" si="83"/>
        <v>113.60000000000036</v>
      </c>
      <c r="AY66" s="7">
        <f t="shared" si="83"/>
        <v>-840.2000000000007</v>
      </c>
      <c r="AZ66" s="7">
        <f t="shared" si="83"/>
        <v>-453.5</v>
      </c>
      <c r="BA66" s="7">
        <f t="shared" si="83"/>
        <v>-212</v>
      </c>
      <c r="BB66" s="7">
        <f t="shared" si="83"/>
        <v>-126</v>
      </c>
      <c r="BC66" s="7">
        <f t="shared" si="83"/>
        <v>124</v>
      </c>
      <c r="BD66" s="7">
        <f t="shared" si="83"/>
        <v>2212</v>
      </c>
      <c r="BE66" s="7">
        <f t="shared" si="83"/>
        <v>1514.3999999999996</v>
      </c>
      <c r="BF66" s="7">
        <f t="shared" si="83"/>
        <v>3337.7</v>
      </c>
      <c r="BG66" s="7">
        <f t="shared" si="83"/>
        <v>3721.5999999999985</v>
      </c>
      <c r="BH66" s="7">
        <f t="shared" si="83"/>
        <v>3852.2000000000007</v>
      </c>
      <c r="BI66" s="7">
        <f t="shared" si="83"/>
        <v>3718.2000000000007</v>
      </c>
      <c r="BJ66" s="7">
        <f t="shared" si="83"/>
        <v>3739.7</v>
      </c>
      <c r="BK66" s="7">
        <f t="shared" si="83"/>
        <v>2931.7</v>
      </c>
      <c r="BL66" s="7">
        <f t="shared" si="83"/>
        <v>2593.300000000001</v>
      </c>
      <c r="BM66" s="7">
        <f t="shared" si="83"/>
        <v>3510.2999999999993</v>
      </c>
      <c r="BN66" s="7">
        <f t="shared" si="83"/>
        <v>3137.3</v>
      </c>
      <c r="BO66" s="7">
        <f t="shared" si="83"/>
        <v>3631.699999999999</v>
      </c>
      <c r="BP66" s="7">
        <f t="shared" si="83"/>
        <v>4190</v>
      </c>
      <c r="BQ66" s="2"/>
      <c r="BR66" s="2"/>
      <c r="BS66" s="2"/>
      <c r="BT66" s="2"/>
      <c r="BU66" s="2"/>
      <c r="BV66" s="2"/>
      <c r="BW66" s="2"/>
      <c r="BX66" s="2"/>
      <c r="BY66" s="2"/>
    </row>
    <row r="67" spans="1:77" s="28" customFormat="1" ht="12.75">
      <c r="A67" s="1" t="s">
        <v>29</v>
      </c>
      <c r="B67" s="11"/>
      <c r="C67" s="11"/>
      <c r="D67" s="11"/>
      <c r="E67" s="11"/>
      <c r="F67" s="11"/>
      <c r="G67" s="11"/>
      <c r="H67" s="11"/>
      <c r="I67" s="11"/>
      <c r="J67" s="11"/>
      <c r="K67" s="3"/>
      <c r="L67" s="3"/>
      <c r="M67" s="3"/>
      <c r="N67" s="2"/>
      <c r="O67" s="2"/>
      <c r="P67" s="2"/>
      <c r="Q67" s="2"/>
      <c r="R67" s="2"/>
      <c r="S67" s="2"/>
      <c r="T67" s="2" t="s">
        <v>42</v>
      </c>
      <c r="U67" s="7">
        <f t="shared" si="82"/>
        <v>59.49119373776921</v>
      </c>
      <c r="V67" s="7">
        <f t="shared" si="82"/>
        <v>-187.23070896983972</v>
      </c>
      <c r="W67" s="7">
        <f aca="true" t="shared" si="84" ref="W67:BP67">W40-W56</f>
        <v>-545.7400863761286</v>
      </c>
      <c r="X67" s="7">
        <f t="shared" si="84"/>
        <v>-121.33182844243856</v>
      </c>
      <c r="Y67" s="7">
        <f t="shared" si="84"/>
        <v>-546.4791016337613</v>
      </c>
      <c r="Z67" s="7">
        <f t="shared" si="84"/>
        <v>-867.8751176398373</v>
      </c>
      <c r="AA67" s="7">
        <f t="shared" si="84"/>
        <v>-547.934019271599</v>
      </c>
      <c r="AB67" s="7">
        <f t="shared" si="84"/>
        <v>-469.8621682781313</v>
      </c>
      <c r="AC67" s="7">
        <f t="shared" si="84"/>
        <v>-101.02335866871908</v>
      </c>
      <c r="AD67" s="7">
        <f t="shared" si="84"/>
        <v>-629.0525118663072</v>
      </c>
      <c r="AE67" s="7">
        <f t="shared" si="84"/>
        <v>-15.749891719494372</v>
      </c>
      <c r="AF67" s="7">
        <f t="shared" si="84"/>
        <v>258.620689655173</v>
      </c>
      <c r="AG67" s="7">
        <f t="shared" si="84"/>
        <v>-447.84992920450986</v>
      </c>
      <c r="AH67" s="7">
        <f t="shared" si="84"/>
        <v>-289.35367196100015</v>
      </c>
      <c r="AI67" s="7">
        <f t="shared" si="84"/>
        <v>205.9991351181352</v>
      </c>
      <c r="AJ67" s="7">
        <f t="shared" si="84"/>
        <v>-100.68249199116599</v>
      </c>
      <c r="AK67" s="7">
        <f t="shared" si="84"/>
        <v>95.44816522959718</v>
      </c>
      <c r="AL67" s="7">
        <f t="shared" si="84"/>
        <v>221.03872181956558</v>
      </c>
      <c r="AM67" s="7">
        <f t="shared" si="84"/>
        <v>-246.8293466045916</v>
      </c>
      <c r="AN67" s="7">
        <f t="shared" si="84"/>
        <v>242.63084018447898</v>
      </c>
      <c r="AO67" s="7">
        <f t="shared" si="84"/>
        <v>259.93761497240666</v>
      </c>
      <c r="AP67" s="7">
        <f t="shared" si="84"/>
        <v>-312.2258553313668</v>
      </c>
      <c r="AQ67" s="7">
        <f t="shared" si="84"/>
        <v>-208.36634447789584</v>
      </c>
      <c r="AR67" s="7">
        <f t="shared" si="84"/>
        <v>420.7775754216482</v>
      </c>
      <c r="AS67" s="7">
        <f t="shared" si="84"/>
        <v>-34.115994380895245</v>
      </c>
      <c r="AT67" s="7">
        <f t="shared" si="84"/>
        <v>147.95159409801818</v>
      </c>
      <c r="AU67" s="7">
        <f t="shared" si="84"/>
        <v>708.9621536945979</v>
      </c>
      <c r="AV67" s="7">
        <f t="shared" si="84"/>
        <v>-842.1920197805102</v>
      </c>
      <c r="AW67" s="7">
        <f t="shared" si="84"/>
        <v>63.0240368890054</v>
      </c>
      <c r="AX67" s="7">
        <f t="shared" si="84"/>
        <v>-1112.568566658717</v>
      </c>
      <c r="AY67" s="7">
        <f t="shared" si="84"/>
        <v>-331.8532548788253</v>
      </c>
      <c r="AZ67" s="7">
        <f t="shared" si="84"/>
        <v>420.60449692066595</v>
      </c>
      <c r="BA67" s="7">
        <f t="shared" si="84"/>
        <v>400.63547370167635</v>
      </c>
      <c r="BB67" s="7">
        <f t="shared" si="84"/>
        <v>-43.277620826877865</v>
      </c>
      <c r="BC67" s="7">
        <f t="shared" si="84"/>
        <v>237.05280339833735</v>
      </c>
      <c r="BD67" s="7">
        <f t="shared" si="84"/>
        <v>263.6954503249772</v>
      </c>
      <c r="BE67" s="7">
        <f t="shared" si="84"/>
        <v>584.8757391087656</v>
      </c>
      <c r="BF67" s="7">
        <f t="shared" si="84"/>
        <v>1438.6523896578738</v>
      </c>
      <c r="BG67" s="7">
        <f t="shared" si="84"/>
        <v>994.0186915887843</v>
      </c>
      <c r="BH67" s="7">
        <f t="shared" si="84"/>
        <v>160.09788671958722</v>
      </c>
      <c r="BI67" s="7">
        <f t="shared" si="84"/>
        <v>984.9020275580233</v>
      </c>
      <c r="BJ67" s="7">
        <f t="shared" si="84"/>
        <v>1516.6328244466167</v>
      </c>
      <c r="BK67" s="7">
        <f t="shared" si="84"/>
        <v>974.0962551410639</v>
      </c>
      <c r="BL67" s="7">
        <f t="shared" si="84"/>
        <v>1488.6877828054303</v>
      </c>
      <c r="BM67" s="7">
        <f t="shared" si="84"/>
        <v>1648.4899328859055</v>
      </c>
      <c r="BN67" s="7">
        <f t="shared" si="84"/>
        <v>1742.6578947368416</v>
      </c>
      <c r="BO67" s="7">
        <f t="shared" si="84"/>
        <v>1704.2368421052643</v>
      </c>
      <c r="BP67" s="7">
        <f t="shared" si="84"/>
        <v>1684</v>
      </c>
      <c r="BQ67" s="2"/>
      <c r="BR67" s="2"/>
      <c r="BS67" s="2"/>
      <c r="BT67" s="2"/>
      <c r="BU67" s="2"/>
      <c r="BV67" s="2"/>
      <c r="BW67" s="2"/>
      <c r="BX67" s="2"/>
      <c r="BY67" s="2"/>
    </row>
    <row r="68" spans="1:77" s="28" customFormat="1" ht="12.75">
      <c r="A68" s="11">
        <v>95</v>
      </c>
      <c r="B68" s="14">
        <v>2740</v>
      </c>
      <c r="C68" s="14">
        <v>2942</v>
      </c>
      <c r="D68" s="14">
        <v>3010</v>
      </c>
      <c r="E68" s="14">
        <v>3059</v>
      </c>
      <c r="F68" s="14">
        <v>3559</v>
      </c>
      <c r="G68" s="14">
        <v>3964</v>
      </c>
      <c r="H68" s="14">
        <v>3460</v>
      </c>
      <c r="I68" s="14">
        <v>3807</v>
      </c>
      <c r="J68" s="14">
        <v>3847</v>
      </c>
      <c r="K68" s="14">
        <v>3391</v>
      </c>
      <c r="L68" s="14">
        <v>3371</v>
      </c>
      <c r="M68" s="14">
        <v>3505</v>
      </c>
      <c r="N68" s="82">
        <f>SUM(B68:M68)</f>
        <v>40655</v>
      </c>
      <c r="O68" s="84">
        <f>SUM(B68:M68)</f>
        <v>40655</v>
      </c>
      <c r="P68" s="85"/>
      <c r="Q68" s="115">
        <f>SUM(B68:M68)</f>
        <v>40655</v>
      </c>
      <c r="R68" s="2"/>
      <c r="S68" s="2"/>
      <c r="T68" s="2" t="s">
        <v>43</v>
      </c>
      <c r="U68" s="7">
        <f t="shared" si="82"/>
        <v>-694.9999999999936</v>
      </c>
      <c r="V68" s="7">
        <f t="shared" si="82"/>
        <v>-351.99999999997976</v>
      </c>
      <c r="W68" s="7">
        <f aca="true" t="shared" si="85" ref="W68:BL68">W41-W57</f>
        <v>-843.9999999999782</v>
      </c>
      <c r="X68" s="7">
        <f t="shared" si="85"/>
        <v>-852.9999999999766</v>
      </c>
      <c r="Y68" s="7">
        <f t="shared" si="85"/>
        <v>-742.9999999999691</v>
      </c>
      <c r="Z68" s="7">
        <f t="shared" si="85"/>
        <v>-805.99999999996</v>
      </c>
      <c r="AA68" s="7">
        <f t="shared" si="85"/>
        <v>-582.9999999999714</v>
      </c>
      <c r="AB68" s="7">
        <f t="shared" si="85"/>
        <v>-683.0000000000418</v>
      </c>
      <c r="AC68" s="7">
        <f t="shared" si="85"/>
        <v>-849.0000000000514</v>
      </c>
      <c r="AD68" s="7">
        <f t="shared" si="85"/>
        <v>-740.000000000005</v>
      </c>
      <c r="AE68" s="7">
        <f t="shared" si="85"/>
        <v>-993.0000000000323</v>
      </c>
      <c r="AF68" s="7">
        <f t="shared" si="85"/>
        <v>-950.0000000000136</v>
      </c>
      <c r="AG68" s="7">
        <f t="shared" si="85"/>
        <v>-1014</v>
      </c>
      <c r="AH68" s="7">
        <f t="shared" si="85"/>
        <v>-1033</v>
      </c>
      <c r="AI68" s="7">
        <f t="shared" si="85"/>
        <v>-1253</v>
      </c>
      <c r="AJ68" s="7">
        <f t="shared" si="85"/>
        <v>-1531</v>
      </c>
      <c r="AK68" s="7">
        <f t="shared" si="85"/>
        <v>-1277</v>
      </c>
      <c r="AL68" s="7">
        <f t="shared" si="85"/>
        <v>-1128</v>
      </c>
      <c r="AM68" s="7">
        <f t="shared" si="85"/>
        <v>-1134</v>
      </c>
      <c r="AN68" s="7">
        <f t="shared" si="85"/>
        <v>-1218</v>
      </c>
      <c r="AO68" s="7">
        <f t="shared" si="85"/>
        <v>-883</v>
      </c>
      <c r="AP68" s="7">
        <f t="shared" si="85"/>
        <v>-1135</v>
      </c>
      <c r="AQ68" s="7">
        <f t="shared" si="85"/>
        <v>-976</v>
      </c>
      <c r="AR68" s="7">
        <f t="shared" si="85"/>
        <v>-998</v>
      </c>
      <c r="AS68" s="7">
        <f t="shared" si="85"/>
        <v>-1303</v>
      </c>
      <c r="AT68" s="7">
        <f t="shared" si="85"/>
        <v>-967</v>
      </c>
      <c r="AU68" s="7">
        <f t="shared" si="85"/>
        <v>-1115</v>
      </c>
      <c r="AV68" s="7">
        <f t="shared" si="85"/>
        <v>-1041</v>
      </c>
      <c r="AW68" s="7">
        <f t="shared" si="85"/>
        <v>-1150</v>
      </c>
      <c r="AX68" s="7">
        <f t="shared" si="85"/>
        <v>-1140</v>
      </c>
      <c r="AY68" s="7">
        <f t="shared" si="85"/>
        <v>-1385</v>
      </c>
      <c r="AZ68" s="7">
        <f t="shared" si="85"/>
        <v>-1312</v>
      </c>
      <c r="BA68" s="7">
        <f t="shared" si="85"/>
        <v>-863</v>
      </c>
      <c r="BB68" s="7">
        <f t="shared" si="85"/>
        <v>-1265</v>
      </c>
      <c r="BC68" s="7">
        <f t="shared" si="85"/>
        <v>-753.5</v>
      </c>
      <c r="BD68" s="7">
        <f t="shared" si="85"/>
        <v>-757</v>
      </c>
      <c r="BE68" s="7">
        <f t="shared" si="85"/>
        <v>-1058</v>
      </c>
      <c r="BF68" s="7">
        <f t="shared" si="85"/>
        <v>-582</v>
      </c>
      <c r="BG68" s="7">
        <f t="shared" si="85"/>
        <v>-350</v>
      </c>
      <c r="BH68" s="7">
        <f t="shared" si="85"/>
        <v>-353</v>
      </c>
      <c r="BI68" s="7">
        <f t="shared" si="85"/>
        <v>-209</v>
      </c>
      <c r="BJ68" s="7">
        <f t="shared" si="85"/>
        <v>-843</v>
      </c>
      <c r="BK68" s="7">
        <f t="shared" si="85"/>
        <v>-104</v>
      </c>
      <c r="BL68" s="7">
        <f t="shared" si="85"/>
        <v>144.26000000000022</v>
      </c>
      <c r="BM68" s="7">
        <f aca="true" t="shared" si="86" ref="BM68:BP69">BM41-BM57</f>
        <v>130</v>
      </c>
      <c r="BN68" s="7">
        <f t="shared" si="86"/>
        <v>0</v>
      </c>
      <c r="BO68" s="7">
        <f t="shared" si="86"/>
        <v>118</v>
      </c>
      <c r="BP68" s="7">
        <f t="shared" si="86"/>
        <v>318</v>
      </c>
      <c r="BQ68" s="2"/>
      <c r="BR68" s="2"/>
      <c r="BS68" s="2"/>
      <c r="BT68" s="2"/>
      <c r="BU68" s="2"/>
      <c r="BV68" s="2"/>
      <c r="BW68" s="2"/>
      <c r="BX68" s="2"/>
      <c r="BY68" s="2"/>
    </row>
    <row r="69" spans="1:77" s="28" customFormat="1" ht="12.75">
      <c r="A69" s="11">
        <v>96</v>
      </c>
      <c r="B69" s="14">
        <v>3184</v>
      </c>
      <c r="C69" s="14">
        <v>2870</v>
      </c>
      <c r="D69" s="14">
        <v>3563</v>
      </c>
      <c r="E69" s="14">
        <v>3690</v>
      </c>
      <c r="F69" s="14">
        <v>3942</v>
      </c>
      <c r="G69" s="14">
        <v>4012</v>
      </c>
      <c r="H69" s="14">
        <v>3589</v>
      </c>
      <c r="I69" s="14">
        <v>3434</v>
      </c>
      <c r="J69" s="14">
        <v>3645</v>
      </c>
      <c r="K69" s="14">
        <v>3521</v>
      </c>
      <c r="L69" s="14">
        <v>3652</v>
      </c>
      <c r="M69" s="14">
        <v>3827</v>
      </c>
      <c r="N69" s="82">
        <f>SUM(B69:M69)</f>
        <v>42929</v>
      </c>
      <c r="O69" s="84">
        <f>SUM(B69:M69)</f>
        <v>42929</v>
      </c>
      <c r="P69" s="85">
        <f>RATE(1,,-O68,O69)*100</f>
        <v>5.593407944902222</v>
      </c>
      <c r="Q69" s="115">
        <f>SUM(B69:M69)</f>
        <v>42929</v>
      </c>
      <c r="R69" s="2"/>
      <c r="S69" s="2"/>
      <c r="T69" s="2" t="s">
        <v>45</v>
      </c>
      <c r="U69" s="7">
        <f t="shared" si="82"/>
        <v>-1109.444918600292</v>
      </c>
      <c r="V69" s="7">
        <f t="shared" si="82"/>
        <v>-1075.630655113982</v>
      </c>
      <c r="W69" s="7">
        <f aca="true" t="shared" si="87" ref="W69:BL69">W42-W58</f>
        <v>-1148.5441245966003</v>
      </c>
      <c r="X69" s="7">
        <f t="shared" si="87"/>
        <v>-1102.3961947580183</v>
      </c>
      <c r="Y69" s="7">
        <f t="shared" si="87"/>
        <v>-1434.9377559709665</v>
      </c>
      <c r="Z69" s="7">
        <f t="shared" si="87"/>
        <v>-1155.8118892541152</v>
      </c>
      <c r="AA69" s="7">
        <f t="shared" si="87"/>
        <v>-1506.507679870655</v>
      </c>
      <c r="AB69" s="7">
        <f t="shared" si="87"/>
        <v>-1452.1165092127567</v>
      </c>
      <c r="AC69" s="7">
        <f t="shared" si="87"/>
        <v>-467.30273973147996</v>
      </c>
      <c r="AD69" s="7">
        <f t="shared" si="87"/>
        <v>-1278.4973474167182</v>
      </c>
      <c r="AE69" s="7">
        <f t="shared" si="87"/>
        <v>-1322.2118877838993</v>
      </c>
      <c r="AF69" s="7">
        <f t="shared" si="87"/>
        <v>-1263.3051662599264</v>
      </c>
      <c r="AG69" s="7">
        <f t="shared" si="87"/>
        <v>-1812.9306970620682</v>
      </c>
      <c r="AH69" s="7">
        <f t="shared" si="87"/>
        <v>-2036.2073405034962</v>
      </c>
      <c r="AI69" s="7">
        <f t="shared" si="87"/>
        <v>-1577.1700356718193</v>
      </c>
      <c r="AJ69" s="7">
        <f t="shared" si="87"/>
        <v>-2102.660077471838</v>
      </c>
      <c r="AK69" s="7">
        <f t="shared" si="87"/>
        <v>-1466.4725454279305</v>
      </c>
      <c r="AL69" s="7">
        <f t="shared" si="87"/>
        <v>-1369.4550188366638</v>
      </c>
      <c r="AM69" s="7">
        <f t="shared" si="87"/>
        <v>-1788.8793314341183</v>
      </c>
      <c r="AN69" s="7">
        <f t="shared" si="87"/>
        <v>-1468.96254297844</v>
      </c>
      <c r="AO69" s="7">
        <f t="shared" si="87"/>
        <v>-1033.6779189238205</v>
      </c>
      <c r="AP69" s="7">
        <f t="shared" si="87"/>
        <v>-1325.3338570306369</v>
      </c>
      <c r="AQ69" s="7">
        <f t="shared" si="87"/>
        <v>-956.9485158319121</v>
      </c>
      <c r="AR69" s="7">
        <f t="shared" si="87"/>
        <v>-824.2186124231521</v>
      </c>
      <c r="AS69" s="7">
        <f t="shared" si="87"/>
        <v>-1526.522769088342</v>
      </c>
      <c r="AT69" s="7">
        <f t="shared" si="87"/>
        <v>-1099.6050662593907</v>
      </c>
      <c r="AU69" s="7">
        <f t="shared" si="87"/>
        <v>-732.3220644683906</v>
      </c>
      <c r="AV69" s="7">
        <f t="shared" si="87"/>
        <v>-1422.90123219838</v>
      </c>
      <c r="AW69" s="7">
        <f t="shared" si="87"/>
        <v>-615.5511316415086</v>
      </c>
      <c r="AX69" s="7">
        <f t="shared" si="87"/>
        <v>-1139.7826103822545</v>
      </c>
      <c r="AY69" s="7">
        <f t="shared" si="87"/>
        <v>-636.3126649076512</v>
      </c>
      <c r="AZ69" s="7">
        <f t="shared" si="87"/>
        <v>-163.848121842414</v>
      </c>
      <c r="BA69" s="7">
        <f t="shared" si="87"/>
        <v>144.56344484111196</v>
      </c>
      <c r="BB69" s="7">
        <f t="shared" si="87"/>
        <v>492.12461559032</v>
      </c>
      <c r="BC69" s="7">
        <f t="shared" si="87"/>
        <v>829.4806585974648</v>
      </c>
      <c r="BD69" s="7">
        <f t="shared" si="87"/>
        <v>545.3983395159867</v>
      </c>
      <c r="BE69" s="7">
        <f t="shared" si="87"/>
        <v>843.7093477048875</v>
      </c>
      <c r="BF69" s="7">
        <f t="shared" si="87"/>
        <v>1124.8374512353707</v>
      </c>
      <c r="BG69" s="7">
        <f t="shared" si="87"/>
        <v>820.1877479918712</v>
      </c>
      <c r="BH69" s="7">
        <f t="shared" si="87"/>
        <v>645.9621035565915</v>
      </c>
      <c r="BI69" s="7">
        <f t="shared" si="87"/>
        <v>888.8434818144669</v>
      </c>
      <c r="BJ69" s="7">
        <f t="shared" si="87"/>
        <v>892.2670191672173</v>
      </c>
      <c r="BK69" s="7">
        <f t="shared" si="87"/>
        <v>941.9762078174317</v>
      </c>
      <c r="BL69" s="7">
        <f t="shared" si="87"/>
        <v>921.204541081393</v>
      </c>
      <c r="BM69" s="7">
        <f t="shared" si="86"/>
        <v>1247.216035634744</v>
      </c>
      <c r="BN69" s="7">
        <f t="shared" si="86"/>
        <v>975.3283867753858</v>
      </c>
      <c r="BO69" s="7">
        <f t="shared" si="86"/>
        <v>1019.4000000000005</v>
      </c>
      <c r="BP69" s="7">
        <f t="shared" si="86"/>
        <v>588.0999999999999</v>
      </c>
      <c r="BQ69" s="2"/>
      <c r="BR69" s="2"/>
      <c r="BS69" s="2"/>
      <c r="BT69" s="2"/>
      <c r="BU69" s="2"/>
      <c r="BV69" s="2"/>
      <c r="BW69" s="2"/>
      <c r="BX69" s="2"/>
      <c r="BY69" s="2"/>
    </row>
    <row r="70" spans="1:77" s="28" customFormat="1" ht="12.75">
      <c r="A70" s="11">
        <v>97</v>
      </c>
      <c r="B70" s="14">
        <v>3720</v>
      </c>
      <c r="C70" s="14">
        <v>3123</v>
      </c>
      <c r="D70" s="14">
        <v>3832</v>
      </c>
      <c r="E70" s="14">
        <v>3556</v>
      </c>
      <c r="F70" s="14">
        <v>3609</v>
      </c>
      <c r="G70" s="14">
        <v>3572</v>
      </c>
      <c r="H70" s="14">
        <v>3652</v>
      </c>
      <c r="I70" s="14">
        <v>3285.300156764999</v>
      </c>
      <c r="J70" s="14">
        <v>3453</v>
      </c>
      <c r="K70" s="14">
        <v>3460</v>
      </c>
      <c r="L70" s="14">
        <v>3254</v>
      </c>
      <c r="M70" s="14">
        <v>3178</v>
      </c>
      <c r="N70" s="82">
        <f>SUM(B70:M70)</f>
        <v>41694.300156765</v>
      </c>
      <c r="O70" s="84">
        <f>SUM(B70:M70)</f>
        <v>41694.300156765</v>
      </c>
      <c r="P70" s="85">
        <f>RATE(1,,-O69,O70)*100</f>
        <v>-2.87614396616506</v>
      </c>
      <c r="Q70" s="115">
        <f>SUM(B70:M70)</f>
        <v>41694.300156765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28" customFormat="1" ht="12.75">
      <c r="A71" s="11">
        <v>98</v>
      </c>
      <c r="B71" s="14">
        <v>2583</v>
      </c>
      <c r="C71" s="14">
        <v>2257.4</v>
      </c>
      <c r="D71" s="14">
        <v>2365.2</v>
      </c>
      <c r="E71" s="89">
        <v>1922.9</v>
      </c>
      <c r="F71" s="89">
        <v>2023.8</v>
      </c>
      <c r="G71" s="68">
        <v>2150.4</v>
      </c>
      <c r="H71" s="89">
        <v>2444.7</v>
      </c>
      <c r="I71" s="89">
        <v>2182.5</v>
      </c>
      <c r="J71" s="89">
        <v>2230.5</v>
      </c>
      <c r="K71" s="88">
        <v>2397.7</v>
      </c>
      <c r="L71" s="88">
        <v>2289</v>
      </c>
      <c r="M71" s="88">
        <v>2573</v>
      </c>
      <c r="N71" s="82">
        <f>SUM(B71:M71)</f>
        <v>27420.1</v>
      </c>
      <c r="O71" s="84">
        <f>SUM(B71:D71)</f>
        <v>7205.599999999999</v>
      </c>
      <c r="P71" s="84">
        <f>RATE(1,,-O72,O71)*100</f>
        <v>-32.500234192037475</v>
      </c>
      <c r="Q71" s="114">
        <v>27420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28" customFormat="1" ht="12.75">
      <c r="A72" s="16" t="s">
        <v>15</v>
      </c>
      <c r="B72" s="11"/>
      <c r="C72" s="11"/>
      <c r="D72" s="11"/>
      <c r="E72" s="11"/>
      <c r="F72" s="11"/>
      <c r="G72" s="11"/>
      <c r="H72" s="11"/>
      <c r="I72" s="11"/>
      <c r="J72" s="11"/>
      <c r="K72" s="3"/>
      <c r="L72" s="3"/>
      <c r="M72" s="119"/>
      <c r="N72" s="82"/>
      <c r="O72" s="86">
        <f>SUM(B70:D70)</f>
        <v>10675</v>
      </c>
      <c r="P72" s="84"/>
      <c r="Q72" s="8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28" customFormat="1" ht="12.75">
      <c r="A73" s="2">
        <v>96</v>
      </c>
      <c r="B73" s="18">
        <f aca="true" t="shared" si="88" ref="B73:M73">RATE(1,,-B68,B69)*100</f>
        <v>16.204379562043798</v>
      </c>
      <c r="C73" s="18">
        <f t="shared" si="88"/>
        <v>-2.447314751869471</v>
      </c>
      <c r="D73" s="18">
        <f t="shared" si="88"/>
        <v>18.37209302325582</v>
      </c>
      <c r="E73" s="18">
        <f t="shared" si="88"/>
        <v>20.627656096763644</v>
      </c>
      <c r="F73" s="18">
        <f t="shared" si="88"/>
        <v>10.761449845462204</v>
      </c>
      <c r="G73" s="18">
        <f t="shared" si="88"/>
        <v>1.2108980827447038</v>
      </c>
      <c r="H73" s="18">
        <f t="shared" si="88"/>
        <v>3.7283236994219515</v>
      </c>
      <c r="I73" s="18">
        <f t="shared" si="88"/>
        <v>-9.797741003414759</v>
      </c>
      <c r="J73" s="18">
        <f t="shared" si="88"/>
        <v>-5.250844814140883</v>
      </c>
      <c r="K73" s="18">
        <f t="shared" si="88"/>
        <v>3.833677381303444</v>
      </c>
      <c r="L73" s="18">
        <f t="shared" si="88"/>
        <v>8.335805398991397</v>
      </c>
      <c r="M73" s="18">
        <f t="shared" si="88"/>
        <v>9.18687589158345</v>
      </c>
      <c r="N73" s="18">
        <f aca="true" t="shared" si="89" ref="N73:Q75">RATE(1,,-N68,N69)*100</f>
        <v>5.593407944902222</v>
      </c>
      <c r="O73" s="18">
        <f t="shared" si="89"/>
        <v>5.593407944902222</v>
      </c>
      <c r="P73" s="18" t="e">
        <f t="shared" si="89"/>
        <v>#NUM!</v>
      </c>
      <c r="Q73" s="18">
        <f t="shared" si="89"/>
        <v>5.593407944902222</v>
      </c>
      <c r="R73" s="2"/>
      <c r="S73" s="35" t="s">
        <v>51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28" customFormat="1" ht="15">
      <c r="A74" s="2">
        <v>97</v>
      </c>
      <c r="B74" s="18">
        <f aca="true" t="shared" si="90" ref="B74:M75">RATE(1,,-B69,B70)*100</f>
        <v>16.834170854271356</v>
      </c>
      <c r="C74" s="18">
        <f t="shared" si="90"/>
        <v>8.815331010452967</v>
      </c>
      <c r="D74" s="18">
        <f t="shared" si="90"/>
        <v>7.549817569463928</v>
      </c>
      <c r="E74" s="18">
        <f t="shared" si="90"/>
        <v>-3.6314363143631434</v>
      </c>
      <c r="F74" s="18">
        <f t="shared" si="90"/>
        <v>-8.447488584474886</v>
      </c>
      <c r="G74" s="18">
        <f t="shared" si="90"/>
        <v>-10.967098703888338</v>
      </c>
      <c r="H74" s="18">
        <f t="shared" si="90"/>
        <v>1.755363611033706</v>
      </c>
      <c r="I74" s="18">
        <f t="shared" si="90"/>
        <v>-4.330222575276681</v>
      </c>
      <c r="J74" s="18">
        <f t="shared" si="90"/>
        <v>-5.267489711934167</v>
      </c>
      <c r="K74" s="18">
        <f t="shared" si="90"/>
        <v>-1.7324623686452716</v>
      </c>
      <c r="L74" s="18">
        <f t="shared" si="90"/>
        <v>-10.89813800657174</v>
      </c>
      <c r="M74" s="18">
        <f t="shared" si="90"/>
        <v>-16.958453096420172</v>
      </c>
      <c r="N74" s="18">
        <f t="shared" si="89"/>
        <v>-2.87614396616506</v>
      </c>
      <c r="O74" s="18">
        <f t="shared" si="89"/>
        <v>-2.87614396616506</v>
      </c>
      <c r="P74" s="18" t="e">
        <f t="shared" si="89"/>
        <v>#NUM!</v>
      </c>
      <c r="Q74" s="18">
        <f t="shared" si="89"/>
        <v>-2.87614396616506</v>
      </c>
      <c r="R74" s="2"/>
      <c r="S74" s="2"/>
      <c r="T74" s="2"/>
      <c r="U74"/>
      <c r="V74"/>
      <c r="W74"/>
      <c r="X74"/>
      <c r="Y74"/>
      <c r="Z74" s="126"/>
      <c r="AA74" s="126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28" customFormat="1" ht="12.75">
      <c r="A75" s="2">
        <v>98</v>
      </c>
      <c r="B75" s="18">
        <f t="shared" si="90"/>
        <v>-30.564516129032253</v>
      </c>
      <c r="C75" s="18">
        <f t="shared" si="90"/>
        <v>-27.716938840858152</v>
      </c>
      <c r="D75" s="18">
        <f t="shared" si="90"/>
        <v>-38.2776617954071</v>
      </c>
      <c r="E75" s="18">
        <f t="shared" si="90"/>
        <v>-45.925196850393704</v>
      </c>
      <c r="F75" s="18">
        <f t="shared" si="90"/>
        <v>-43.923524522028266</v>
      </c>
      <c r="G75" s="18">
        <f t="shared" si="90"/>
        <v>-39.798432250839866</v>
      </c>
      <c r="H75" s="18">
        <f t="shared" si="90"/>
        <v>-33.05859802847755</v>
      </c>
      <c r="I75" s="18">
        <f t="shared" si="90"/>
        <v>-33.5677138813068</v>
      </c>
      <c r="J75" s="18">
        <f t="shared" si="90"/>
        <v>-35.40399652476107</v>
      </c>
      <c r="K75" s="18">
        <f t="shared" si="90"/>
        <v>-30.70231213872833</v>
      </c>
      <c r="L75" s="18">
        <f t="shared" si="90"/>
        <v>-29.65580823601721</v>
      </c>
      <c r="M75" s="18">
        <f t="shared" si="90"/>
        <v>-19.03713027061045</v>
      </c>
      <c r="N75" s="18">
        <f t="shared" si="89"/>
        <v>-34.2353753465004</v>
      </c>
      <c r="O75" s="18">
        <f t="shared" si="89"/>
        <v>-82.71802147318002</v>
      </c>
      <c r="P75" s="18">
        <f t="shared" si="89"/>
        <v>1029.9933026430538</v>
      </c>
      <c r="Q75" s="18">
        <f t="shared" si="89"/>
        <v>-34.23561518743698</v>
      </c>
      <c r="R75" s="2"/>
      <c r="S75" s="23"/>
      <c r="T75" s="24"/>
      <c r="U75" s="25" t="s">
        <v>1</v>
      </c>
      <c r="V75" s="25" t="s">
        <v>2</v>
      </c>
      <c r="W75" s="25" t="s">
        <v>3</v>
      </c>
      <c r="X75" s="25" t="s">
        <v>4</v>
      </c>
      <c r="Y75" s="25" t="s">
        <v>5</v>
      </c>
      <c r="Z75" s="25" t="s">
        <v>6</v>
      </c>
      <c r="AA75" s="25" t="s">
        <v>7</v>
      </c>
      <c r="AB75" s="25" t="s">
        <v>8</v>
      </c>
      <c r="AC75" s="25" t="s">
        <v>9</v>
      </c>
      <c r="AD75" s="25" t="s">
        <v>10</v>
      </c>
      <c r="AE75" s="25" t="s">
        <v>11</v>
      </c>
      <c r="AF75" s="26" t="s">
        <v>12</v>
      </c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28" customFormat="1" ht="13.5" thickBo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  <c r="O76" s="2"/>
      <c r="P76" s="2"/>
      <c r="Q76" s="20"/>
      <c r="R76" s="2"/>
      <c r="S76" s="34" t="s">
        <v>40</v>
      </c>
      <c r="T76" s="28">
        <v>1995</v>
      </c>
      <c r="U76" s="29">
        <f>U65</f>
        <v>519</v>
      </c>
      <c r="V76" s="29">
        <f aca="true" t="shared" si="91" ref="V76:AF76">V65</f>
        <v>489</v>
      </c>
      <c r="W76" s="29">
        <f t="shared" si="91"/>
        <v>475</v>
      </c>
      <c r="X76" s="29">
        <f t="shared" si="91"/>
        <v>355</v>
      </c>
      <c r="Y76" s="29">
        <f t="shared" si="91"/>
        <v>263</v>
      </c>
      <c r="Z76" s="29">
        <f t="shared" si="91"/>
        <v>-130</v>
      </c>
      <c r="AA76" s="29">
        <f t="shared" si="91"/>
        <v>315</v>
      </c>
      <c r="AB76" s="29">
        <f t="shared" si="91"/>
        <v>146</v>
      </c>
      <c r="AC76" s="29">
        <f t="shared" si="91"/>
        <v>93</v>
      </c>
      <c r="AD76" s="29">
        <f t="shared" si="91"/>
        <v>509</v>
      </c>
      <c r="AE76" s="29">
        <f t="shared" si="91"/>
        <v>709</v>
      </c>
      <c r="AF76" s="30">
        <f t="shared" si="91"/>
        <v>1019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109" s="28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4"/>
      <c r="T77" s="28">
        <v>1996</v>
      </c>
      <c r="U77" s="29">
        <f>AG65</f>
        <v>417</v>
      </c>
      <c r="V77" s="29">
        <f aca="true" t="shared" si="92" ref="V77:AF77">AH65</f>
        <v>815</v>
      </c>
      <c r="W77" s="29">
        <f t="shared" si="92"/>
        <v>392</v>
      </c>
      <c r="X77" s="29">
        <f t="shared" si="92"/>
        <v>340</v>
      </c>
      <c r="Y77" s="29">
        <f t="shared" si="92"/>
        <v>133</v>
      </c>
      <c r="Z77" s="29">
        <f t="shared" si="92"/>
        <v>124</v>
      </c>
      <c r="AA77" s="29">
        <f t="shared" si="92"/>
        <v>480</v>
      </c>
      <c r="AB77" s="29">
        <f t="shared" si="92"/>
        <v>888</v>
      </c>
      <c r="AC77" s="29">
        <f t="shared" si="92"/>
        <v>686</v>
      </c>
      <c r="AD77" s="29">
        <f t="shared" si="92"/>
        <v>951</v>
      </c>
      <c r="AE77" s="29">
        <f t="shared" si="92"/>
        <v>804</v>
      </c>
      <c r="AF77" s="30">
        <f t="shared" si="92"/>
        <v>855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</row>
    <row r="78" spans="1:109" s="28" customFormat="1" ht="15">
      <c r="A78" s="1" t="s">
        <v>18</v>
      </c>
      <c r="B78" s="3"/>
      <c r="C78" s="3"/>
      <c r="D78" s="11"/>
      <c r="E78" s="3"/>
      <c r="F78" s="3"/>
      <c r="G78" s="3"/>
      <c r="H78" s="3"/>
      <c r="I78" s="3"/>
      <c r="J78" s="11"/>
      <c r="K78" s="3"/>
      <c r="L78" s="119"/>
      <c r="M78" s="3"/>
      <c r="N78" s="2"/>
      <c r="O78" s="2"/>
      <c r="P78" s="2"/>
      <c r="Q78" s="7"/>
      <c r="R78" s="2"/>
      <c r="S78" s="34"/>
      <c r="T78" s="28">
        <v>1997</v>
      </c>
      <c r="U78" s="29">
        <f>AS65</f>
        <v>523</v>
      </c>
      <c r="V78" s="29">
        <f aca="true" t="shared" si="93" ref="V78:AF78">AT65</f>
        <v>955</v>
      </c>
      <c r="W78" s="29">
        <f t="shared" si="93"/>
        <v>252</v>
      </c>
      <c r="X78" s="29">
        <f t="shared" si="93"/>
        <v>675</v>
      </c>
      <c r="Y78" s="29">
        <f t="shared" si="93"/>
        <v>899</v>
      </c>
      <c r="Z78" s="29">
        <f t="shared" si="93"/>
        <v>845</v>
      </c>
      <c r="AA78" s="29">
        <f t="shared" si="93"/>
        <v>933</v>
      </c>
      <c r="AB78" s="29">
        <f t="shared" si="93"/>
        <v>1414.699843235001</v>
      </c>
      <c r="AC78" s="29">
        <f t="shared" si="93"/>
        <v>1254</v>
      </c>
      <c r="AD78" s="29">
        <f t="shared" si="93"/>
        <v>1098</v>
      </c>
      <c r="AE78" s="29">
        <f t="shared" si="93"/>
        <v>1425</v>
      </c>
      <c r="AF78" s="30">
        <f t="shared" si="93"/>
        <v>1526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</row>
    <row r="79" spans="1:109" s="28" customFormat="1" ht="15">
      <c r="A79" s="1"/>
      <c r="B79" s="3"/>
      <c r="C79" s="3"/>
      <c r="D79" s="11"/>
      <c r="E79" s="3"/>
      <c r="F79" s="3"/>
      <c r="G79" s="3"/>
      <c r="H79" s="3"/>
      <c r="I79" s="3"/>
      <c r="J79" s="11"/>
      <c r="K79" s="3"/>
      <c r="L79" s="3"/>
      <c r="M79" s="3"/>
      <c r="N79" s="2"/>
      <c r="O79" s="2"/>
      <c r="P79" s="2"/>
      <c r="Q79" s="2"/>
      <c r="R79" s="2"/>
      <c r="S79" s="34"/>
      <c r="T79" s="28">
        <v>1998</v>
      </c>
      <c r="U79" s="29">
        <f aca="true" t="shared" si="94" ref="U79:AA79">BE65</f>
        <v>1566</v>
      </c>
      <c r="V79" s="29">
        <f t="shared" si="94"/>
        <v>1554.6</v>
      </c>
      <c r="W79" s="29">
        <f t="shared" si="94"/>
        <v>2189.8</v>
      </c>
      <c r="X79" s="29">
        <f t="shared" si="94"/>
        <v>1729.1999999999998</v>
      </c>
      <c r="Y79" s="29">
        <f t="shared" si="94"/>
        <v>1895.8999999999999</v>
      </c>
      <c r="Z79" s="29">
        <f t="shared" si="94"/>
        <v>2330.6</v>
      </c>
      <c r="AA79" s="29">
        <f t="shared" si="94"/>
        <v>2134.2</v>
      </c>
      <c r="AB79" s="29">
        <f>BL65</f>
        <v>1909.3000000000002</v>
      </c>
      <c r="AC79" s="29">
        <f>BM65</f>
        <v>1778.9</v>
      </c>
      <c r="AD79" s="29">
        <f>BN65</f>
        <v>1428.8000000000002</v>
      </c>
      <c r="AE79" s="29">
        <f>BO65</f>
        <v>1611.9</v>
      </c>
      <c r="AF79" s="29">
        <f>BP65</f>
        <v>1291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</row>
    <row r="80" spans="1:109" s="28" customFormat="1" ht="15">
      <c r="A80" s="1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4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</row>
    <row r="81" spans="1:109" s="28" customFormat="1" ht="15">
      <c r="A81" s="11">
        <v>95</v>
      </c>
      <c r="B81" s="14">
        <f>local!B81/currency!B43</f>
        <v>27318.29573934837</v>
      </c>
      <c r="C81" s="14">
        <f>local!C81/currency!C43</f>
        <v>35565.96091205212</v>
      </c>
      <c r="D81" s="14">
        <f>local!D81/currency!D43</f>
        <v>44178.874325366225</v>
      </c>
      <c r="E81" s="14">
        <f>local!E81/currency!E43</f>
        <v>41400.74100633441</v>
      </c>
      <c r="F81" s="14">
        <f>local!F81/currency!F43</f>
        <v>35029.37720329025</v>
      </c>
      <c r="G81" s="14">
        <f>local!G81/currency!G43</f>
        <v>40388.027919081986</v>
      </c>
      <c r="H81" s="14">
        <f>local!H81/currency!H43</f>
        <v>37353.81793166705</v>
      </c>
      <c r="I81" s="14">
        <f>local!I81/currency!I43</f>
        <v>33791.64463246959</v>
      </c>
      <c r="J81" s="14">
        <f>local!J81/currency!J43</f>
        <v>37993.83023186387</v>
      </c>
      <c r="K81" s="14">
        <f>local!K81/currency!K43</f>
        <v>35380.029806259314</v>
      </c>
      <c r="L81" s="14">
        <f>local!L81/currency!L43</f>
        <v>35370.87912087912</v>
      </c>
      <c r="M81" s="14">
        <f>local!M81/currency!M43</f>
        <v>39347.80473430901</v>
      </c>
      <c r="N81" s="82">
        <f>SUM(B81:M81)</f>
        <v>443119.28356292134</v>
      </c>
      <c r="O81" s="84">
        <f>SUM(B81:M81)</f>
        <v>443119.28356292134</v>
      </c>
      <c r="P81" s="85"/>
      <c r="Q81" s="115">
        <f>SUM(B81:M81)</f>
        <v>443119.28356292134</v>
      </c>
      <c r="R81" s="2"/>
      <c r="S81" s="34" t="s">
        <v>47</v>
      </c>
      <c r="T81" s="28">
        <v>1995</v>
      </c>
      <c r="U81" s="29">
        <f>U66</f>
        <v>-1154</v>
      </c>
      <c r="V81" s="29">
        <f aca="true" t="shared" si="95" ref="V81:AF81">V66</f>
        <v>-1461</v>
      </c>
      <c r="W81" s="29">
        <f t="shared" si="95"/>
        <v>-1668</v>
      </c>
      <c r="X81" s="29">
        <f t="shared" si="95"/>
        <v>-934</v>
      </c>
      <c r="Y81" s="29">
        <f t="shared" si="95"/>
        <v>-1171</v>
      </c>
      <c r="Z81" s="29">
        <f t="shared" si="95"/>
        <v>-587</v>
      </c>
      <c r="AA81" s="29">
        <f t="shared" si="95"/>
        <v>-824</v>
      </c>
      <c r="AB81" s="29">
        <f t="shared" si="95"/>
        <v>-902</v>
      </c>
      <c r="AC81" s="29">
        <f t="shared" si="95"/>
        <v>-643</v>
      </c>
      <c r="AD81" s="29">
        <f t="shared" si="95"/>
        <v>-208</v>
      </c>
      <c r="AE81" s="29">
        <f t="shared" si="95"/>
        <v>-413</v>
      </c>
      <c r="AF81" s="30">
        <f t="shared" si="95"/>
        <v>-49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</row>
    <row r="82" spans="1:109" s="28" customFormat="1" ht="15">
      <c r="A82" s="11">
        <v>96</v>
      </c>
      <c r="B82" s="14">
        <f>local!B82/currency!B44</f>
        <v>28599.773242630385</v>
      </c>
      <c r="C82" s="14">
        <f>local!C82/currency!C44</f>
        <v>34285.444055613356</v>
      </c>
      <c r="D82" s="14">
        <f>local!D82/currency!D44</f>
        <v>38839.53883953884</v>
      </c>
      <c r="E82" s="14">
        <f>local!E82/currency!E44</f>
        <v>33919.597989949754</v>
      </c>
      <c r="F82" s="14">
        <f>local!F82/currency!F44</f>
        <v>31996.242367308594</v>
      </c>
      <c r="G82" s="14">
        <f>local!G82/currency!G44</f>
        <v>33648.723130626495</v>
      </c>
      <c r="H82" s="14">
        <f>local!H82/currency!H44</f>
        <v>34998.17050859861</v>
      </c>
      <c r="I82" s="14">
        <f>local!I82/currency!I44</f>
        <v>32055.68445475638</v>
      </c>
      <c r="J82" s="14">
        <f>local!J82/currency!J44</f>
        <v>35298.405466970384</v>
      </c>
      <c r="K82" s="14">
        <f>local!K82/currency!K44</f>
        <v>35261.65895336419</v>
      </c>
      <c r="L82" s="14">
        <f>local!L82/currency!L44</f>
        <v>35346.51701407447</v>
      </c>
      <c r="M82" s="14">
        <f>local!M82/currency!M44</f>
        <v>36647.327707454286</v>
      </c>
      <c r="N82" s="82">
        <f>SUM(B82:M82)</f>
        <v>410897.08373088576</v>
      </c>
      <c r="O82" s="84">
        <f>SUM(B82:M82)</f>
        <v>410897.08373088576</v>
      </c>
      <c r="P82" s="85">
        <f>RATE(1,,-O81,O82)*100</f>
        <v>-7.271676279342102</v>
      </c>
      <c r="Q82" s="115">
        <f>SUM(B82:M82)</f>
        <v>410897.08373088576</v>
      </c>
      <c r="R82" s="2"/>
      <c r="S82" s="34"/>
      <c r="T82" s="28">
        <v>1996</v>
      </c>
      <c r="U82" s="29">
        <f>AG66</f>
        <v>-2132</v>
      </c>
      <c r="V82" s="29">
        <f aca="true" t="shared" si="96" ref="V82:AF82">AH66</f>
        <v>-1591</v>
      </c>
      <c r="W82" s="29">
        <f t="shared" si="96"/>
        <v>-446</v>
      </c>
      <c r="X82" s="29">
        <f t="shared" si="96"/>
        <v>-1986</v>
      </c>
      <c r="Y82" s="29">
        <f t="shared" si="96"/>
        <v>-1443</v>
      </c>
      <c r="Z82" s="29">
        <f t="shared" si="96"/>
        <v>-426</v>
      </c>
      <c r="AA82" s="29">
        <f t="shared" si="96"/>
        <v>-2832</v>
      </c>
      <c r="AB82" s="29">
        <f t="shared" si="96"/>
        <v>-3271</v>
      </c>
      <c r="AC82" s="29">
        <f t="shared" si="96"/>
        <v>-1412</v>
      </c>
      <c r="AD82" s="29">
        <f t="shared" si="96"/>
        <v>-1696</v>
      </c>
      <c r="AE82" s="29">
        <f t="shared" si="96"/>
        <v>-1962</v>
      </c>
      <c r="AF82" s="30">
        <f t="shared" si="96"/>
        <v>-1378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</row>
    <row r="83" spans="1:109" s="28" customFormat="1" ht="15">
      <c r="A83" s="11">
        <v>97</v>
      </c>
      <c r="B83" s="14">
        <f>local!B83/currency!B45</f>
        <v>30006.100660904933</v>
      </c>
      <c r="C83" s="14">
        <f>local!C83/currency!C45</f>
        <v>32439.60653605398</v>
      </c>
      <c r="D83" s="14">
        <f>local!D83/currency!D45</f>
        <v>37020.955642530986</v>
      </c>
      <c r="E83" s="14">
        <f>local!E83/currency!E45</f>
        <v>35272.089873316865</v>
      </c>
      <c r="F83" s="14">
        <f>local!F83/currency!F45</f>
        <v>34473.48516682074</v>
      </c>
      <c r="G83" s="14">
        <f>local!G83/currency!G45</f>
        <v>36068.30122591944</v>
      </c>
      <c r="H83" s="14">
        <f>local!H83/currency!H45</f>
        <v>37174.36609934005</v>
      </c>
      <c r="I83" s="14">
        <f>local!I83/currency!I45</f>
        <v>33392.70568278202</v>
      </c>
      <c r="J83" s="14">
        <f>local!J83/currency!J45</f>
        <v>36637.68115942029</v>
      </c>
      <c r="K83" s="14">
        <f>local!K83/currency!K45</f>
        <v>38385.92433504047</v>
      </c>
      <c r="L83" s="14">
        <f>local!L83/currency!L45</f>
        <v>33687.23557116628</v>
      </c>
      <c r="M83" s="14">
        <f>local!M83/currency!M45</f>
        <v>36041.11918379966</v>
      </c>
      <c r="N83" s="82">
        <f>SUM(B83:M83)</f>
        <v>420599.57113709574</v>
      </c>
      <c r="O83" s="84">
        <f>SUM(B83:M83)</f>
        <v>420599.57113709574</v>
      </c>
      <c r="P83" s="85">
        <f>RATE(1,,-O82,O83)*100</f>
        <v>2.3612938106332546</v>
      </c>
      <c r="Q83" s="115">
        <f>SUM(B83:M83)</f>
        <v>420599.57113709574</v>
      </c>
      <c r="R83" s="2"/>
      <c r="S83" s="34"/>
      <c r="T83" s="28">
        <v>1997</v>
      </c>
      <c r="U83" s="29">
        <f>AS66</f>
        <v>-3481</v>
      </c>
      <c r="V83" s="29">
        <f aca="true" t="shared" si="97" ref="V83:AF83">AT66</f>
        <v>-2122</v>
      </c>
      <c r="W83" s="29">
        <f t="shared" si="97"/>
        <v>-1731.1000000000004</v>
      </c>
      <c r="X83" s="29">
        <f t="shared" si="97"/>
        <v>-1409.3999999999996</v>
      </c>
      <c r="Y83" s="29">
        <f t="shared" si="97"/>
        <v>-521.3999999999996</v>
      </c>
      <c r="Z83" s="29">
        <f t="shared" si="97"/>
        <v>113.60000000000036</v>
      </c>
      <c r="AA83" s="29">
        <f t="shared" si="97"/>
        <v>-840.2000000000007</v>
      </c>
      <c r="AB83" s="29">
        <f t="shared" si="97"/>
        <v>-453.5</v>
      </c>
      <c r="AC83" s="29">
        <f t="shared" si="97"/>
        <v>-212</v>
      </c>
      <c r="AD83" s="29">
        <f t="shared" si="97"/>
        <v>-126</v>
      </c>
      <c r="AE83" s="29">
        <f t="shared" si="97"/>
        <v>124</v>
      </c>
      <c r="AF83" s="30">
        <f t="shared" si="97"/>
        <v>2212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</row>
    <row r="84" spans="1:109" s="28" customFormat="1" ht="15">
      <c r="A84" s="11">
        <v>98</v>
      </c>
      <c r="B84" s="68">
        <f>local!B84/currency!B46</f>
        <v>29819.66782541522</v>
      </c>
      <c r="C84" s="68">
        <f>local!C84/currency!C46</f>
        <v>32520.45238095238</v>
      </c>
      <c r="D84" s="68">
        <f>local!D84/currency!D46</f>
        <v>35677.48853834797</v>
      </c>
      <c r="E84" s="68">
        <v>32992.14445102236</v>
      </c>
      <c r="F84" s="68">
        <f>local!F84/currency!F46</f>
        <v>29940</v>
      </c>
      <c r="G84" s="68">
        <f>local!G84/currency!G46</f>
        <v>30837.568471224302</v>
      </c>
      <c r="H84" s="68">
        <f>local!H84/currency!H46</f>
        <v>32412.946777517234</v>
      </c>
      <c r="I84" s="68">
        <f>local!I84/currency!I46</f>
        <v>27761.27203594884</v>
      </c>
      <c r="J84" s="68">
        <f>local!J84/currency!J46</f>
        <v>34159.55122966045</v>
      </c>
      <c r="K84" s="68">
        <f>local!K84/currency!K46</f>
        <v>36130.38746908491</v>
      </c>
      <c r="L84" s="68">
        <f>local!L84/currency!L46</f>
        <v>30611.236272643382</v>
      </c>
      <c r="M84" s="68">
        <f>local!M84/currency!M46</f>
        <v>35277.5433501324</v>
      </c>
      <c r="N84" s="82">
        <f>SUM(B84:M84)</f>
        <v>388140.2588019495</v>
      </c>
      <c r="O84" s="84">
        <f>SUM(B84:D84)</f>
        <v>98017.60874471557</v>
      </c>
      <c r="P84" s="84">
        <f>RATE(1,,-O85,O84)*100</f>
        <v>-1.4568238778782434</v>
      </c>
      <c r="Q84" s="114">
        <f>SUM(B84:M84)</f>
        <v>388140.2588019495</v>
      </c>
      <c r="R84" s="2"/>
      <c r="S84" s="34"/>
      <c r="T84" s="28">
        <v>1998</v>
      </c>
      <c r="U84" s="29">
        <f aca="true" t="shared" si="98" ref="U84:Z84">BE66</f>
        <v>1514.3999999999996</v>
      </c>
      <c r="V84" s="29">
        <f t="shared" si="98"/>
        <v>3337.7</v>
      </c>
      <c r="W84" s="29">
        <f t="shared" si="98"/>
        <v>3721.5999999999985</v>
      </c>
      <c r="X84" s="29">
        <f t="shared" si="98"/>
        <v>3852.2000000000007</v>
      </c>
      <c r="Y84" s="29">
        <f t="shared" si="98"/>
        <v>3718.2000000000007</v>
      </c>
      <c r="Z84" s="29">
        <f t="shared" si="98"/>
        <v>3739.7</v>
      </c>
      <c r="AA84" s="29">
        <f aca="true" t="shared" si="99" ref="AA84:AF84">BK66</f>
        <v>2931.7</v>
      </c>
      <c r="AB84" s="29">
        <f t="shared" si="99"/>
        <v>2593.300000000001</v>
      </c>
      <c r="AC84" s="29">
        <f t="shared" si="99"/>
        <v>3510.2999999999993</v>
      </c>
      <c r="AD84" s="29">
        <f t="shared" si="99"/>
        <v>3137.3</v>
      </c>
      <c r="AE84" s="29">
        <f t="shared" si="99"/>
        <v>3631.699999999999</v>
      </c>
      <c r="AF84" s="29">
        <f t="shared" si="99"/>
        <v>4190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</row>
    <row r="85" spans="1:109" s="28" customFormat="1" ht="15">
      <c r="A85" s="16" t="s">
        <v>15</v>
      </c>
      <c r="B85" s="11"/>
      <c r="C85" s="11"/>
      <c r="D85" s="21"/>
      <c r="E85" s="11"/>
      <c r="F85" s="11"/>
      <c r="G85" s="11"/>
      <c r="H85" s="11"/>
      <c r="I85" s="11"/>
      <c r="J85" s="11"/>
      <c r="K85" s="3"/>
      <c r="L85" s="3"/>
      <c r="M85" s="3"/>
      <c r="N85" s="82"/>
      <c r="O85" s="86">
        <f>SUM(B83:D83)</f>
        <v>99466.6628394899</v>
      </c>
      <c r="P85" s="84"/>
      <c r="Q85" s="84"/>
      <c r="R85" s="2"/>
      <c r="S85" s="34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0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</row>
    <row r="86" spans="1:109" s="28" customFormat="1" ht="15">
      <c r="A86" s="11">
        <v>96</v>
      </c>
      <c r="B86" s="18">
        <f aca="true" t="shared" si="100" ref="B86:M86">RATE(1,,-B81,B82)*100</f>
        <v>4.690913062472701</v>
      </c>
      <c r="C86" s="18">
        <f t="shared" si="100"/>
        <v>-3.600399999328674</v>
      </c>
      <c r="D86" s="18">
        <f t="shared" si="100"/>
        <v>-12.085720986244525</v>
      </c>
      <c r="E86" s="18">
        <f t="shared" si="100"/>
        <v>-18.070070328548034</v>
      </c>
      <c r="F86" s="18">
        <f t="shared" si="100"/>
        <v>-8.658831752500461</v>
      </c>
      <c r="G86" s="18">
        <f t="shared" si="100"/>
        <v>-16.686392318926266</v>
      </c>
      <c r="H86" s="18">
        <f t="shared" si="100"/>
        <v>-6.306309645181998</v>
      </c>
      <c r="I86" s="18">
        <f t="shared" si="100"/>
        <v>-5.137246785689645</v>
      </c>
      <c r="J86" s="18">
        <f t="shared" si="100"/>
        <v>-7.094374924676437</v>
      </c>
      <c r="K86" s="18">
        <f t="shared" si="100"/>
        <v>-0.33456968109784396</v>
      </c>
      <c r="L86" s="18">
        <f t="shared" si="100"/>
        <v>-0.06887616991763428</v>
      </c>
      <c r="M86" s="18">
        <f t="shared" si="100"/>
        <v>-6.863094510835734</v>
      </c>
      <c r="N86" s="18">
        <f aca="true" t="shared" si="101" ref="N86:Q88">RATE(1,,-N81,N82)*100</f>
        <v>-7.271676279342102</v>
      </c>
      <c r="O86" s="18">
        <f t="shared" si="101"/>
        <v>-7.271676279342102</v>
      </c>
      <c r="P86" s="18" t="e">
        <f t="shared" si="101"/>
        <v>#NUM!</v>
      </c>
      <c r="Q86" s="18">
        <f t="shared" si="101"/>
        <v>-7.271676279342102</v>
      </c>
      <c r="R86" s="2"/>
      <c r="S86" s="34" t="s">
        <v>42</v>
      </c>
      <c r="T86" s="28">
        <v>1995</v>
      </c>
      <c r="U86" s="29">
        <f>U67</f>
        <v>59.49119373776921</v>
      </c>
      <c r="V86" s="29">
        <f aca="true" t="shared" si="102" ref="V86:AF86">V67</f>
        <v>-187.23070896983972</v>
      </c>
      <c r="W86" s="29">
        <f t="shared" si="102"/>
        <v>-545.7400863761286</v>
      </c>
      <c r="X86" s="29">
        <f t="shared" si="102"/>
        <v>-121.33182844243856</v>
      </c>
      <c r="Y86" s="29">
        <f t="shared" si="102"/>
        <v>-546.4791016337613</v>
      </c>
      <c r="Z86" s="29">
        <f t="shared" si="102"/>
        <v>-867.8751176398373</v>
      </c>
      <c r="AA86" s="29">
        <f t="shared" si="102"/>
        <v>-547.934019271599</v>
      </c>
      <c r="AB86" s="29">
        <f t="shared" si="102"/>
        <v>-469.8621682781313</v>
      </c>
      <c r="AC86" s="29">
        <f t="shared" si="102"/>
        <v>-101.02335866871908</v>
      </c>
      <c r="AD86" s="29">
        <f t="shared" si="102"/>
        <v>-629.0525118663072</v>
      </c>
      <c r="AE86" s="29">
        <f t="shared" si="102"/>
        <v>-15.749891719494372</v>
      </c>
      <c r="AF86" s="30">
        <f t="shared" si="102"/>
        <v>258.620689655173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/>
      <c r="BO86"/>
      <c r="BP86"/>
      <c r="BQ86"/>
      <c r="BR86"/>
      <c r="BS86"/>
      <c r="BT86"/>
      <c r="BU86"/>
      <c r="BV86"/>
      <c r="BW86"/>
      <c r="BX86"/>
      <c r="BY86"/>
      <c r="BZ86" s="98"/>
      <c r="CA86" s="98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</row>
    <row r="87" spans="1:109" s="28" customFormat="1" ht="15">
      <c r="A87" s="11">
        <v>97</v>
      </c>
      <c r="B87" s="18">
        <f aca="true" t="shared" si="103" ref="B87:M88">RATE(1,,-B82,B83)*100</f>
        <v>4.917267722173052</v>
      </c>
      <c r="C87" s="18">
        <f t="shared" si="103"/>
        <v>-5.383735198427939</v>
      </c>
      <c r="D87" s="18">
        <f t="shared" si="103"/>
        <v>-4.682298635215839</v>
      </c>
      <c r="E87" s="18">
        <f t="shared" si="103"/>
        <v>3.987346441334163</v>
      </c>
      <c r="F87" s="18">
        <f t="shared" si="103"/>
        <v>7.742292895128243</v>
      </c>
      <c r="G87" s="18">
        <f t="shared" si="103"/>
        <v>7.190698101381112</v>
      </c>
      <c r="H87" s="18">
        <f t="shared" si="103"/>
        <v>6.218026711444174</v>
      </c>
      <c r="I87" s="18">
        <f t="shared" si="103"/>
        <v>4.170933332940443</v>
      </c>
      <c r="J87" s="18">
        <f t="shared" si="103"/>
        <v>3.7941535169431453</v>
      </c>
      <c r="K87" s="18">
        <f t="shared" si="103"/>
        <v>8.860233677060744</v>
      </c>
      <c r="L87" s="18">
        <f t="shared" si="103"/>
        <v>-4.694327993469584</v>
      </c>
      <c r="M87" s="18">
        <f t="shared" si="103"/>
        <v>-1.6541684253046405</v>
      </c>
      <c r="N87" s="18">
        <f t="shared" si="101"/>
        <v>2.3612938106332546</v>
      </c>
      <c r="O87" s="18">
        <f t="shared" si="101"/>
        <v>2.3612938106332546</v>
      </c>
      <c r="P87" s="18" t="e">
        <f t="shared" si="101"/>
        <v>#NUM!</v>
      </c>
      <c r="Q87" s="18">
        <f t="shared" si="101"/>
        <v>2.3612938106332546</v>
      </c>
      <c r="R87" s="2"/>
      <c r="S87" s="34"/>
      <c r="T87" s="28">
        <v>1996</v>
      </c>
      <c r="U87" s="29">
        <f>AG67</f>
        <v>-447.84992920450986</v>
      </c>
      <c r="V87" s="29">
        <f aca="true" t="shared" si="104" ref="V87:AF87">AH67</f>
        <v>-289.35367196100015</v>
      </c>
      <c r="W87" s="29">
        <f t="shared" si="104"/>
        <v>205.9991351181352</v>
      </c>
      <c r="X87" s="29">
        <f t="shared" si="104"/>
        <v>-100.68249199116599</v>
      </c>
      <c r="Y87" s="29">
        <f t="shared" si="104"/>
        <v>95.44816522959718</v>
      </c>
      <c r="Z87" s="29">
        <f t="shared" si="104"/>
        <v>221.03872181956558</v>
      </c>
      <c r="AA87" s="29">
        <f t="shared" si="104"/>
        <v>-246.8293466045916</v>
      </c>
      <c r="AB87" s="29">
        <f t="shared" si="104"/>
        <v>242.63084018447898</v>
      </c>
      <c r="AC87" s="29">
        <f t="shared" si="104"/>
        <v>259.93761497240666</v>
      </c>
      <c r="AD87" s="29">
        <f t="shared" si="104"/>
        <v>-312.2258553313668</v>
      </c>
      <c r="AE87" s="29">
        <f t="shared" si="104"/>
        <v>-208.36634447789584</v>
      </c>
      <c r="AF87" s="30">
        <f t="shared" si="104"/>
        <v>420.7775754216482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/>
      <c r="BO87"/>
      <c r="BP87"/>
      <c r="BQ87"/>
      <c r="BR87"/>
      <c r="BS87"/>
      <c r="BT87"/>
      <c r="BU87"/>
      <c r="BV87"/>
      <c r="BW87"/>
      <c r="BX87"/>
      <c r="BY87"/>
      <c r="BZ87" s="98"/>
      <c r="CA87" s="98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</row>
    <row r="88" spans="1:109" s="28" customFormat="1" ht="15">
      <c r="A88" s="11">
        <v>98</v>
      </c>
      <c r="B88" s="18">
        <f>RATE(1,,-B83,B84)*100</f>
        <v>-0.6213164369358246</v>
      </c>
      <c r="C88" s="18">
        <f>RATE(1,,-C83,C84)*100</f>
        <v>0.24921956068901155</v>
      </c>
      <c r="D88" s="18">
        <f t="shared" si="103"/>
        <v>-3.6289368571555403</v>
      </c>
      <c r="E88" s="18">
        <f t="shared" si="103"/>
        <v>-6.463879601359455</v>
      </c>
      <c r="F88" s="18">
        <f t="shared" si="103"/>
        <v>-13.150643588493416</v>
      </c>
      <c r="G88" s="18">
        <f t="shared" si="103"/>
        <v>-14.502298630400201</v>
      </c>
      <c r="H88" s="18">
        <f t="shared" si="103"/>
        <v>-12.808340320044737</v>
      </c>
      <c r="I88" s="18">
        <f t="shared" si="103"/>
        <v>-16.864262813351065</v>
      </c>
      <c r="J88" s="18">
        <f t="shared" si="103"/>
        <v>-6.763883115246391</v>
      </c>
      <c r="K88" s="18">
        <f t="shared" si="103"/>
        <v>-5.875947772596941</v>
      </c>
      <c r="L88" s="18">
        <f t="shared" si="103"/>
        <v>-9.131052893980183</v>
      </c>
      <c r="M88" s="18">
        <f t="shared" si="103"/>
        <v>-2.118624090925789</v>
      </c>
      <c r="N88" s="18">
        <f t="shared" si="101"/>
        <v>-7.717390735181229</v>
      </c>
      <c r="O88" s="18">
        <f t="shared" si="101"/>
        <v>-76.69574210935977</v>
      </c>
      <c r="P88" s="18" t="e">
        <f t="shared" si="101"/>
        <v>#NUM!</v>
      </c>
      <c r="Q88" s="18">
        <f t="shared" si="101"/>
        <v>-7.717390735181229</v>
      </c>
      <c r="R88" s="2"/>
      <c r="S88" s="34"/>
      <c r="T88" s="28">
        <v>1997</v>
      </c>
      <c r="U88" s="29">
        <f>AS67</f>
        <v>-34.115994380895245</v>
      </c>
      <c r="V88" s="29">
        <f aca="true" t="shared" si="105" ref="V88:AF88">AT67</f>
        <v>147.95159409801818</v>
      </c>
      <c r="W88" s="29">
        <f t="shared" si="105"/>
        <v>708.9621536945979</v>
      </c>
      <c r="X88" s="29">
        <f t="shared" si="105"/>
        <v>-842.1920197805102</v>
      </c>
      <c r="Y88" s="29">
        <f t="shared" si="105"/>
        <v>63.0240368890054</v>
      </c>
      <c r="Z88" s="29">
        <f t="shared" si="105"/>
        <v>-1112.568566658717</v>
      </c>
      <c r="AA88" s="29">
        <f t="shared" si="105"/>
        <v>-331.8532548788253</v>
      </c>
      <c r="AB88" s="29">
        <f t="shared" si="105"/>
        <v>420.60449692066595</v>
      </c>
      <c r="AC88" s="29">
        <f t="shared" si="105"/>
        <v>400.63547370167635</v>
      </c>
      <c r="AD88" s="29">
        <f t="shared" si="105"/>
        <v>-43.277620826877865</v>
      </c>
      <c r="AE88" s="29">
        <f t="shared" si="105"/>
        <v>237.05280339833735</v>
      </c>
      <c r="AF88" s="30">
        <f t="shared" si="105"/>
        <v>263.6954503249772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/>
      <c r="BO88"/>
      <c r="BP88"/>
      <c r="BQ88"/>
      <c r="BR88"/>
      <c r="BS88"/>
      <c r="BT88"/>
      <c r="BU88"/>
      <c r="BV88"/>
      <c r="BW88"/>
      <c r="BX88"/>
      <c r="BY88"/>
      <c r="BZ88" s="98"/>
      <c r="CA88" s="98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</row>
    <row r="89" spans="1:109" s="28" customFormat="1" ht="15">
      <c r="A89" s="1" t="s">
        <v>29</v>
      </c>
      <c r="B89" s="11"/>
      <c r="C89" s="11"/>
      <c r="D89" s="11"/>
      <c r="E89" s="11"/>
      <c r="F89" s="11"/>
      <c r="G89" s="11"/>
      <c r="H89" s="11"/>
      <c r="I89" s="11"/>
      <c r="J89" s="11"/>
      <c r="K89" s="3"/>
      <c r="L89" s="3"/>
      <c r="M89" s="3"/>
      <c r="N89" s="2"/>
      <c r="O89" s="2"/>
      <c r="P89" s="2"/>
      <c r="Q89" s="2"/>
      <c r="R89" s="2"/>
      <c r="S89" s="34"/>
      <c r="T89" s="28">
        <v>1998</v>
      </c>
      <c r="U89" s="29">
        <f aca="true" t="shared" si="106" ref="U89:Z89">BE67</f>
        <v>584.8757391087656</v>
      </c>
      <c r="V89" s="29">
        <f t="shared" si="106"/>
        <v>1438.6523896578738</v>
      </c>
      <c r="W89" s="29">
        <f t="shared" si="106"/>
        <v>994.0186915887843</v>
      </c>
      <c r="X89" s="29">
        <f t="shared" si="106"/>
        <v>160.09788671958722</v>
      </c>
      <c r="Y89" s="29">
        <f t="shared" si="106"/>
        <v>984.9020275580233</v>
      </c>
      <c r="Z89" s="29">
        <f t="shared" si="106"/>
        <v>1516.6328244466167</v>
      </c>
      <c r="AA89" s="29">
        <f aca="true" t="shared" si="107" ref="AA89:AF89">BK67</f>
        <v>974.0962551410639</v>
      </c>
      <c r="AB89" s="29">
        <f t="shared" si="107"/>
        <v>1488.6877828054303</v>
      </c>
      <c r="AC89" s="29">
        <f t="shared" si="107"/>
        <v>1648.4899328859055</v>
      </c>
      <c r="AD89" s="29">
        <f t="shared" si="107"/>
        <v>1742.6578947368416</v>
      </c>
      <c r="AE89" s="29">
        <f t="shared" si="107"/>
        <v>1704.2368421052643</v>
      </c>
      <c r="AF89" s="29">
        <f t="shared" si="107"/>
        <v>1684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/>
      <c r="BO89"/>
      <c r="BP89"/>
      <c r="BQ89"/>
      <c r="BR89"/>
      <c r="BS89"/>
      <c r="BT89"/>
      <c r="BU89"/>
      <c r="BV89"/>
      <c r="BW89"/>
      <c r="BX89"/>
      <c r="BY89"/>
      <c r="BZ89" s="98"/>
      <c r="CA89" s="98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</row>
    <row r="90" spans="1:109" s="28" customFormat="1" ht="15">
      <c r="A90" s="11">
        <v>95</v>
      </c>
      <c r="B90" s="14">
        <f>local!B90/currency!B43</f>
        <v>24501.25313283208</v>
      </c>
      <c r="C90" s="14">
        <f>local!C90/currency!C43</f>
        <v>24155.13029315961</v>
      </c>
      <c r="D90" s="14">
        <f>local!D90/currency!D43</f>
        <v>29915.188897455664</v>
      </c>
      <c r="E90" s="14">
        <f>local!E90/currency!E43</f>
        <v>30345.404565555156</v>
      </c>
      <c r="F90" s="14">
        <f>local!F90/currency!F43</f>
        <v>28096.35722679201</v>
      </c>
      <c r="G90" s="14">
        <f>local!G90/currency!G43</f>
        <v>28652.549390748845</v>
      </c>
      <c r="H90" s="14">
        <f>local!H90/currency!H43</f>
        <v>28055.491859665213</v>
      </c>
      <c r="I90" s="14">
        <f>local!I90/currency!I43</f>
        <v>28122.686409307247</v>
      </c>
      <c r="J90" s="14">
        <f>local!J90/currency!J43</f>
        <v>26848.442631107573</v>
      </c>
      <c r="K90" s="14">
        <f>local!K90/currency!K43</f>
        <v>29995.032290114257</v>
      </c>
      <c r="L90" s="14">
        <f>local!L90/currency!L43</f>
        <v>28757.84929356358</v>
      </c>
      <c r="M90" s="14">
        <f>local!M90/currency!M43</f>
        <v>28435.320695413022</v>
      </c>
      <c r="N90" s="82">
        <f>SUM(B90:M90)</f>
        <v>335880.70668571425</v>
      </c>
      <c r="O90" s="84">
        <f>SUM(B90:M90)</f>
        <v>335880.70668571425</v>
      </c>
      <c r="P90" s="85"/>
      <c r="Q90" s="115">
        <f>SUM(B90:M90)</f>
        <v>335880.70668571425</v>
      </c>
      <c r="R90" s="2"/>
      <c r="S90" s="34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0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/>
      <c r="BO90"/>
      <c r="BP90"/>
      <c r="BQ90"/>
      <c r="BR90"/>
      <c r="BS90"/>
      <c r="BT90"/>
      <c r="BU90"/>
      <c r="BV90"/>
      <c r="BW90"/>
      <c r="BX90"/>
      <c r="BY90"/>
      <c r="BZ90" s="98"/>
      <c r="CA90" s="98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</row>
    <row r="91" spans="1:109" s="28" customFormat="1" ht="15">
      <c r="A91" s="11">
        <v>96</v>
      </c>
      <c r="B91" s="14">
        <f>local!B91/currency!B44</f>
        <v>28004.53514739229</v>
      </c>
      <c r="C91" s="14">
        <f>local!C91/currency!C44</f>
        <v>28184.999527097323</v>
      </c>
      <c r="D91" s="14">
        <f>local!D91/currency!D44</f>
        <v>28283.878283878286</v>
      </c>
      <c r="E91" s="14">
        <f>local!E91/currency!E44</f>
        <v>30978.96891866741</v>
      </c>
      <c r="F91" s="14">
        <f>local!F91/currency!F44</f>
        <v>29844.997651479567</v>
      </c>
      <c r="G91" s="14">
        <f>local!G91/currency!G44</f>
        <v>26924.490170861656</v>
      </c>
      <c r="H91" s="14">
        <f>local!H91/currency!H44</f>
        <v>30424.44200512258</v>
      </c>
      <c r="I91" s="14">
        <f>local!I91/currency!I44</f>
        <v>28835.266821345707</v>
      </c>
      <c r="J91" s="14">
        <f>local!J91/currency!J44</f>
        <v>28218.678815489748</v>
      </c>
      <c r="K91" s="14">
        <f>local!K91/currency!K44</f>
        <v>31149.875400498397</v>
      </c>
      <c r="L91" s="14">
        <f>local!L91/currency!L44</f>
        <v>29378.22911099234</v>
      </c>
      <c r="M91" s="14">
        <f>local!M91/currency!M44</f>
        <v>28920.53445850914</v>
      </c>
      <c r="N91" s="82">
        <f>SUM(B91:M91)</f>
        <v>349148.8963113344</v>
      </c>
      <c r="O91" s="84">
        <f>SUM(B91:M91)</f>
        <v>349148.8963113344</v>
      </c>
      <c r="P91" s="85">
        <f>RATE(1,,-O90,O91)*100</f>
        <v>3.950268461842696</v>
      </c>
      <c r="Q91" s="115">
        <f>SUM(B91:M91)</f>
        <v>349148.8963113344</v>
      </c>
      <c r="R91" s="2"/>
      <c r="S91" s="34" t="s">
        <v>43</v>
      </c>
      <c r="T91" s="28">
        <v>1995</v>
      </c>
      <c r="U91" s="29">
        <f>U68</f>
        <v>-694.9999999999936</v>
      </c>
      <c r="V91" s="29">
        <f aca="true" t="shared" si="108" ref="V91:AF91">V68</f>
        <v>-351.99999999997976</v>
      </c>
      <c r="W91" s="29">
        <f t="shared" si="108"/>
        <v>-843.9999999999782</v>
      </c>
      <c r="X91" s="29">
        <f t="shared" si="108"/>
        <v>-852.9999999999766</v>
      </c>
      <c r="Y91" s="29">
        <f t="shared" si="108"/>
        <v>-742.9999999999691</v>
      </c>
      <c r="Z91" s="29">
        <f t="shared" si="108"/>
        <v>-805.99999999996</v>
      </c>
      <c r="AA91" s="29">
        <f t="shared" si="108"/>
        <v>-582.9999999999714</v>
      </c>
      <c r="AB91" s="29">
        <f t="shared" si="108"/>
        <v>-683.0000000000418</v>
      </c>
      <c r="AC91" s="29">
        <f t="shared" si="108"/>
        <v>-849.0000000000514</v>
      </c>
      <c r="AD91" s="29">
        <f t="shared" si="108"/>
        <v>-740.000000000005</v>
      </c>
      <c r="AE91" s="29">
        <f t="shared" si="108"/>
        <v>-993.0000000000323</v>
      </c>
      <c r="AF91" s="30">
        <f t="shared" si="108"/>
        <v>-950.0000000000136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/>
      <c r="BO91"/>
      <c r="BP91"/>
      <c r="BQ91"/>
      <c r="BR91"/>
      <c r="BS91"/>
      <c r="BT91"/>
      <c r="BU91"/>
      <c r="BV91"/>
      <c r="BW91"/>
      <c r="BX91"/>
      <c r="BY91"/>
      <c r="BZ91" s="98"/>
      <c r="CA91" s="98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</row>
    <row r="92" spans="1:79" s="28" customFormat="1" ht="15">
      <c r="A92" s="11">
        <v>97</v>
      </c>
      <c r="B92" s="14">
        <f>local!B92/currency!B45</f>
        <v>30213.531604812746</v>
      </c>
      <c r="C92" s="14">
        <f>local!C92/currency!C45</f>
        <v>26905.747500203233</v>
      </c>
      <c r="D92" s="14">
        <f>local!D92/currency!D45</f>
        <v>30496.069797782126</v>
      </c>
      <c r="E92" s="14">
        <f>local!E92/currency!E45</f>
        <v>28802.48585770058</v>
      </c>
      <c r="F92" s="14">
        <f>local!F92/currency!F45</f>
        <v>28313.303638961257</v>
      </c>
      <c r="G92" s="14">
        <f>local!G92/currency!G45</f>
        <v>27672.171628721542</v>
      </c>
      <c r="H92" s="14">
        <f>local!H92/currency!H45</f>
        <v>29897.53386592567</v>
      </c>
      <c r="I92" s="14">
        <f>local!I92/currency!I45</f>
        <v>27260.39016115352</v>
      </c>
      <c r="J92" s="14">
        <f>local!J92/currency!J45</f>
        <v>27809.52380952381</v>
      </c>
      <c r="K92" s="14">
        <f>local!K92/currency!K45</f>
        <v>29283.000165207333</v>
      </c>
      <c r="L92" s="14">
        <f>local!L92/currency!L45</f>
        <v>25225.51289215295</v>
      </c>
      <c r="M92" s="14">
        <f>local!M92/currency!M45</f>
        <v>26503.323543051476</v>
      </c>
      <c r="N92" s="82">
        <f>SUM(B92:M92)</f>
        <v>338382.59446519625</v>
      </c>
      <c r="O92" s="84">
        <f>SUM(B92:M92)</f>
        <v>338382.59446519625</v>
      </c>
      <c r="P92" s="85">
        <f>RATE(1,,-O91,O92)*100</f>
        <v>-3.0835846711478387</v>
      </c>
      <c r="Q92" s="115">
        <f>SUM(B92:M92)</f>
        <v>338382.59446519625</v>
      </c>
      <c r="R92" s="2"/>
      <c r="S92" s="34"/>
      <c r="T92" s="28">
        <v>1996</v>
      </c>
      <c r="U92" s="29">
        <f>AG68</f>
        <v>-1014</v>
      </c>
      <c r="V92" s="29">
        <f aca="true" t="shared" si="109" ref="V92:AF92">AH68</f>
        <v>-1033</v>
      </c>
      <c r="W92" s="29">
        <f t="shared" si="109"/>
        <v>-1253</v>
      </c>
      <c r="X92" s="29">
        <f t="shared" si="109"/>
        <v>-1531</v>
      </c>
      <c r="Y92" s="29">
        <f t="shared" si="109"/>
        <v>-1277</v>
      </c>
      <c r="Z92" s="29">
        <f t="shared" si="109"/>
        <v>-1128</v>
      </c>
      <c r="AA92" s="29">
        <f t="shared" si="109"/>
        <v>-1134</v>
      </c>
      <c r="AB92" s="29">
        <f t="shared" si="109"/>
        <v>-1218</v>
      </c>
      <c r="AC92" s="29">
        <f t="shared" si="109"/>
        <v>-883</v>
      </c>
      <c r="AD92" s="29">
        <f t="shared" si="109"/>
        <v>-1135</v>
      </c>
      <c r="AE92" s="29">
        <f t="shared" si="109"/>
        <v>-976</v>
      </c>
      <c r="AF92" s="30">
        <f t="shared" si="109"/>
        <v>-998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/>
      <c r="BO92"/>
      <c r="BP92"/>
      <c r="BQ92"/>
      <c r="BR92"/>
      <c r="BS92"/>
      <c r="BT92"/>
      <c r="BU92"/>
      <c r="BV92"/>
      <c r="BW92"/>
      <c r="BX92"/>
      <c r="BY92"/>
      <c r="BZ92" s="98"/>
      <c r="CA92" s="98"/>
    </row>
    <row r="93" spans="1:79" s="28" customFormat="1" ht="15">
      <c r="A93" s="11">
        <v>98</v>
      </c>
      <c r="B93" s="68">
        <f>local!B93/currency!B46</f>
        <v>26838.091927385092</v>
      </c>
      <c r="C93" s="68">
        <f>local!C93/currency!C46</f>
        <v>22324.698412698413</v>
      </c>
      <c r="D93" s="68">
        <f>local!D93/currency!D46</f>
        <v>25943.888414018184</v>
      </c>
      <c r="E93" s="68">
        <v>23700.563170757625</v>
      </c>
      <c r="F93" s="68">
        <f>local!F93/currency!F46</f>
        <v>20908.14814814815</v>
      </c>
      <c r="G93" s="68">
        <f>local!G93/currency!G46</f>
        <v>22171.77207085438</v>
      </c>
      <c r="H93" s="68">
        <f>local!H93/currency!H46</f>
        <v>23085.42599303631</v>
      </c>
      <c r="I93" s="68">
        <f>local!I93/currency!I46</f>
        <v>21562.468026270308</v>
      </c>
      <c r="J93" s="68">
        <f>local!J93/currency!J46</f>
        <v>22654.989226539863</v>
      </c>
      <c r="K93" s="68">
        <f>local!K93/currency!K46</f>
        <v>24830.02473206925</v>
      </c>
      <c r="L93" s="68">
        <f>local!L93/currency!L46</f>
        <v>23185.985418450564</v>
      </c>
      <c r="M93" s="68">
        <f>local!M93/currency!M46</f>
        <v>23188.65635944307</v>
      </c>
      <c r="N93" s="82">
        <f>SUM(B93:M93)</f>
        <v>280394.7118996712</v>
      </c>
      <c r="O93" s="84">
        <f>SUM(B93:D93)</f>
        <v>75106.67875410168</v>
      </c>
      <c r="P93" s="84">
        <f>RATE(1,,-O94,O93)*100</f>
        <v>-14.276802301585029</v>
      </c>
      <c r="Q93" s="114">
        <f>SUM(B93:M93)</f>
        <v>280394.7118996712</v>
      </c>
      <c r="R93" s="2"/>
      <c r="S93" s="34"/>
      <c r="T93" s="28">
        <v>1997</v>
      </c>
      <c r="U93" s="29">
        <f>AS68</f>
        <v>-1303</v>
      </c>
      <c r="V93" s="29">
        <f aca="true" t="shared" si="110" ref="V93:AF93">AT68</f>
        <v>-967</v>
      </c>
      <c r="W93" s="29">
        <f t="shared" si="110"/>
        <v>-1115</v>
      </c>
      <c r="X93" s="29">
        <f t="shared" si="110"/>
        <v>-1041</v>
      </c>
      <c r="Y93" s="29">
        <f t="shared" si="110"/>
        <v>-1150</v>
      </c>
      <c r="Z93" s="29">
        <f t="shared" si="110"/>
        <v>-1140</v>
      </c>
      <c r="AA93" s="29">
        <f t="shared" si="110"/>
        <v>-1385</v>
      </c>
      <c r="AB93" s="29">
        <f t="shared" si="110"/>
        <v>-1312</v>
      </c>
      <c r="AC93" s="29">
        <f t="shared" si="110"/>
        <v>-863</v>
      </c>
      <c r="AD93" s="29">
        <f t="shared" si="110"/>
        <v>-1265</v>
      </c>
      <c r="AE93" s="29">
        <f t="shared" si="110"/>
        <v>-753.5</v>
      </c>
      <c r="AF93" s="30">
        <f t="shared" si="110"/>
        <v>-757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/>
      <c r="BO93"/>
      <c r="BP93"/>
      <c r="BQ93"/>
      <c r="BR93"/>
      <c r="BS93"/>
      <c r="BT93"/>
      <c r="BU93"/>
      <c r="BV93"/>
      <c r="BW93"/>
      <c r="BX93"/>
      <c r="BY93"/>
      <c r="BZ93" s="98"/>
      <c r="CA93" s="98"/>
    </row>
    <row r="94" spans="1:79" s="28" customFormat="1" ht="15">
      <c r="A94" s="16" t="s">
        <v>15</v>
      </c>
      <c r="B94" s="11"/>
      <c r="C94" s="11"/>
      <c r="D94" s="21"/>
      <c r="E94" s="11"/>
      <c r="F94" s="11"/>
      <c r="G94" s="11"/>
      <c r="H94" s="11"/>
      <c r="I94" s="11"/>
      <c r="J94" s="11"/>
      <c r="K94" s="3"/>
      <c r="L94" s="3"/>
      <c r="M94" s="3"/>
      <c r="N94" s="82"/>
      <c r="O94" s="86">
        <f>SUM(B92:D92)</f>
        <v>87615.34890279811</v>
      </c>
      <c r="P94" s="84"/>
      <c r="Q94" s="84"/>
      <c r="R94" s="2"/>
      <c r="S94" s="34"/>
      <c r="T94" s="28">
        <v>1998</v>
      </c>
      <c r="U94" s="29">
        <f aca="true" t="shared" si="111" ref="U94:Z94">BE68</f>
        <v>-1058</v>
      </c>
      <c r="V94" s="29">
        <f t="shared" si="111"/>
        <v>-582</v>
      </c>
      <c r="W94" s="29">
        <f t="shared" si="111"/>
        <v>-350</v>
      </c>
      <c r="X94" s="29">
        <f t="shared" si="111"/>
        <v>-353</v>
      </c>
      <c r="Y94" s="29">
        <f t="shared" si="111"/>
        <v>-209</v>
      </c>
      <c r="Z94" s="29">
        <f t="shared" si="111"/>
        <v>-843</v>
      </c>
      <c r="AA94" s="29">
        <f aca="true" t="shared" si="112" ref="AA94:AF94">BK68</f>
        <v>-104</v>
      </c>
      <c r="AB94" s="29">
        <f t="shared" si="112"/>
        <v>144.26000000000022</v>
      </c>
      <c r="AC94" s="29">
        <f t="shared" si="112"/>
        <v>130</v>
      </c>
      <c r="AD94" s="29">
        <f t="shared" si="112"/>
        <v>0</v>
      </c>
      <c r="AE94" s="29">
        <f t="shared" si="112"/>
        <v>118</v>
      </c>
      <c r="AF94" s="29">
        <f t="shared" si="112"/>
        <v>318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/>
      <c r="BO94"/>
      <c r="BP94"/>
      <c r="BQ94"/>
      <c r="BR94"/>
      <c r="BS94"/>
      <c r="BT94"/>
      <c r="BU94"/>
      <c r="BV94"/>
      <c r="BW94"/>
      <c r="BX94"/>
      <c r="BY94"/>
      <c r="BZ94" s="98"/>
      <c r="CA94" s="98"/>
    </row>
    <row r="95" spans="1:79" s="28" customFormat="1" ht="15">
      <c r="A95" s="2">
        <v>96</v>
      </c>
      <c r="B95" s="18">
        <f aca="true" t="shared" si="113" ref="B95:M95">RATE(1,,-B90,B91)*100</f>
        <v>14.29837892603851</v>
      </c>
      <c r="C95" s="18">
        <f t="shared" si="113"/>
        <v>16.68328502073496</v>
      </c>
      <c r="D95" s="18">
        <f t="shared" si="113"/>
        <v>-5.453118210850148</v>
      </c>
      <c r="E95" s="18">
        <f t="shared" si="113"/>
        <v>2.0878428288657793</v>
      </c>
      <c r="F95" s="18">
        <f t="shared" si="113"/>
        <v>6.22372648017194</v>
      </c>
      <c r="G95" s="18">
        <f t="shared" si="113"/>
        <v>-6.031083643974568</v>
      </c>
      <c r="H95" s="18">
        <f t="shared" si="113"/>
        <v>8.44380186705318</v>
      </c>
      <c r="I95" s="18">
        <f t="shared" si="113"/>
        <v>2.5338276780081395</v>
      </c>
      <c r="J95" s="18">
        <f t="shared" si="113"/>
        <v>5.103596522185486</v>
      </c>
      <c r="K95" s="18">
        <f t="shared" si="113"/>
        <v>3.8501145763552076</v>
      </c>
      <c r="L95" s="18">
        <f t="shared" si="113"/>
        <v>2.15725387213713</v>
      </c>
      <c r="M95" s="18">
        <f t="shared" si="113"/>
        <v>1.7063769679038245</v>
      </c>
      <c r="N95" s="18">
        <f aca="true" t="shared" si="114" ref="N95:Q97">RATE(1,,-N90,N91)*100</f>
        <v>3.950268461842696</v>
      </c>
      <c r="O95" s="18">
        <f t="shared" si="114"/>
        <v>3.950268461842696</v>
      </c>
      <c r="P95" s="18" t="e">
        <f t="shared" si="114"/>
        <v>#NUM!</v>
      </c>
      <c r="Q95" s="18">
        <f t="shared" si="114"/>
        <v>3.950268461842696</v>
      </c>
      <c r="R95" s="2"/>
      <c r="S95" s="3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0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/>
      <c r="BO95"/>
      <c r="BP95"/>
      <c r="BQ95"/>
      <c r="BR95"/>
      <c r="BS95"/>
      <c r="BT95"/>
      <c r="BU95"/>
      <c r="BV95"/>
      <c r="BW95"/>
      <c r="BX95"/>
      <c r="BY95"/>
      <c r="BZ95" s="98"/>
      <c r="CA95" s="98"/>
    </row>
    <row r="96" spans="1:79" s="28" customFormat="1" ht="15">
      <c r="A96" s="2">
        <v>97</v>
      </c>
      <c r="B96" s="18">
        <f aca="true" t="shared" si="115" ref="B96:M97">RATE(1,,-B91,B92)*100</f>
        <v>7.887995447145113</v>
      </c>
      <c r="C96" s="18">
        <f t="shared" si="115"/>
        <v>-4.53876902025208</v>
      </c>
      <c r="D96" s="18">
        <f t="shared" si="115"/>
        <v>7.821386769171538</v>
      </c>
      <c r="E96" s="18">
        <f t="shared" si="115"/>
        <v>-7.025679475262707</v>
      </c>
      <c r="F96" s="18">
        <f t="shared" si="115"/>
        <v>-5.132163287144287</v>
      </c>
      <c r="G96" s="18">
        <f t="shared" si="115"/>
        <v>2.7769567895812823</v>
      </c>
      <c r="H96" s="18">
        <f t="shared" si="115"/>
        <v>-1.7318580209562944</v>
      </c>
      <c r="I96" s="18">
        <f t="shared" si="115"/>
        <v>-5.461633734654275</v>
      </c>
      <c r="J96" s="18">
        <f t="shared" si="115"/>
        <v>-1.4499438781001597</v>
      </c>
      <c r="K96" s="18">
        <f t="shared" si="115"/>
        <v>-5.99320289820868</v>
      </c>
      <c r="L96" s="18">
        <f t="shared" si="115"/>
        <v>-14.135352417432074</v>
      </c>
      <c r="M96" s="18">
        <f t="shared" si="115"/>
        <v>-8.35811287971016</v>
      </c>
      <c r="N96" s="18">
        <f t="shared" si="114"/>
        <v>-3.0835846711478387</v>
      </c>
      <c r="O96" s="18">
        <f t="shared" si="114"/>
        <v>-3.0835846711478387</v>
      </c>
      <c r="P96" s="18" t="e">
        <f t="shared" si="114"/>
        <v>#NUM!</v>
      </c>
      <c r="Q96" s="18">
        <f t="shared" si="114"/>
        <v>-3.0835846711478387</v>
      </c>
      <c r="R96" s="2"/>
      <c r="S96" s="34" t="s">
        <v>45</v>
      </c>
      <c r="T96" s="28">
        <v>1995</v>
      </c>
      <c r="U96" s="29">
        <f>U69</f>
        <v>-1109.444918600292</v>
      </c>
      <c r="V96" s="29">
        <f aca="true" t="shared" si="116" ref="V96:AF96">V69</f>
        <v>-1075.630655113982</v>
      </c>
      <c r="W96" s="29">
        <f t="shared" si="116"/>
        <v>-1148.5441245966003</v>
      </c>
      <c r="X96" s="29">
        <f t="shared" si="116"/>
        <v>-1102.3961947580183</v>
      </c>
      <c r="Y96" s="29">
        <f t="shared" si="116"/>
        <v>-1434.9377559709665</v>
      </c>
      <c r="Z96" s="29">
        <f t="shared" si="116"/>
        <v>-1155.8118892541152</v>
      </c>
      <c r="AA96" s="29">
        <f t="shared" si="116"/>
        <v>-1506.507679870655</v>
      </c>
      <c r="AB96" s="29">
        <f t="shared" si="116"/>
        <v>-1452.1165092127567</v>
      </c>
      <c r="AC96" s="29">
        <f t="shared" si="116"/>
        <v>-467.30273973147996</v>
      </c>
      <c r="AD96" s="29">
        <f t="shared" si="116"/>
        <v>-1278.4973474167182</v>
      </c>
      <c r="AE96" s="29">
        <f t="shared" si="116"/>
        <v>-1322.2118877838993</v>
      </c>
      <c r="AF96" s="30">
        <f t="shared" si="116"/>
        <v>-1263.3051662599264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/>
      <c r="BO96"/>
      <c r="BP96"/>
      <c r="BQ96"/>
      <c r="BR96"/>
      <c r="BS96"/>
      <c r="BT96"/>
      <c r="BU96"/>
      <c r="BV96"/>
      <c r="BW96"/>
      <c r="BX96"/>
      <c r="BY96"/>
      <c r="BZ96" s="98"/>
      <c r="CA96" s="98"/>
    </row>
    <row r="97" spans="1:79" s="28" customFormat="1" ht="15">
      <c r="A97" s="20">
        <v>98</v>
      </c>
      <c r="B97" s="113">
        <f>RATE(1,,-B92,B93)*100</f>
        <v>-11.171946800452739</v>
      </c>
      <c r="C97" s="113">
        <f>RATE(1,,-C92,C93)*100</f>
        <v>-17.026284393214564</v>
      </c>
      <c r="D97" s="113">
        <f t="shared" si="115"/>
        <v>-14.927108358385924</v>
      </c>
      <c r="E97" s="113">
        <f t="shared" si="115"/>
        <v>-17.71348039939725</v>
      </c>
      <c r="F97" s="113">
        <f t="shared" si="115"/>
        <v>-26.154332201004806</v>
      </c>
      <c r="G97" s="113">
        <f t="shared" si="115"/>
        <v>-19.877007239136162</v>
      </c>
      <c r="H97" s="113">
        <f t="shared" si="115"/>
        <v>-22.784848755211698</v>
      </c>
      <c r="I97" s="113">
        <f t="shared" si="115"/>
        <v>-20.90183633175889</v>
      </c>
      <c r="J97" s="113">
        <f t="shared" si="115"/>
        <v>-18.535141479908027</v>
      </c>
      <c r="K97" s="113">
        <f t="shared" si="115"/>
        <v>-15.206691281683954</v>
      </c>
      <c r="L97" s="113">
        <f t="shared" si="115"/>
        <v>-8.085177425022088</v>
      </c>
      <c r="M97" s="113">
        <f t="shared" si="115"/>
        <v>-12.506609513422443</v>
      </c>
      <c r="N97" s="113">
        <f t="shared" si="114"/>
        <v>-17.136780530089975</v>
      </c>
      <c r="O97" s="113">
        <f t="shared" si="114"/>
        <v>-77.80421334235422</v>
      </c>
      <c r="P97" s="113">
        <f t="shared" si="114"/>
        <v>362.99368508245334</v>
      </c>
      <c r="Q97" s="113">
        <f t="shared" si="114"/>
        <v>-17.136780530089975</v>
      </c>
      <c r="R97" s="2"/>
      <c r="S97" s="34"/>
      <c r="T97" s="28">
        <v>1996</v>
      </c>
      <c r="U97" s="29">
        <f>AG69</f>
        <v>-1812.9306970620682</v>
      </c>
      <c r="V97" s="29">
        <f aca="true" t="shared" si="117" ref="V97:AF97">AH69</f>
        <v>-2036.2073405034962</v>
      </c>
      <c r="W97" s="29">
        <f t="shared" si="117"/>
        <v>-1577.1700356718193</v>
      </c>
      <c r="X97" s="29">
        <f t="shared" si="117"/>
        <v>-2102.660077471838</v>
      </c>
      <c r="Y97" s="29">
        <f t="shared" si="117"/>
        <v>-1466.4725454279305</v>
      </c>
      <c r="Z97" s="29">
        <f t="shared" si="117"/>
        <v>-1369.4550188366638</v>
      </c>
      <c r="AA97" s="29">
        <f t="shared" si="117"/>
        <v>-1788.8793314341183</v>
      </c>
      <c r="AB97" s="29">
        <f t="shared" si="117"/>
        <v>-1468.96254297844</v>
      </c>
      <c r="AC97" s="29">
        <f t="shared" si="117"/>
        <v>-1033.6779189238205</v>
      </c>
      <c r="AD97" s="29">
        <f t="shared" si="117"/>
        <v>-1325.3338570306369</v>
      </c>
      <c r="AE97" s="29">
        <f t="shared" si="117"/>
        <v>-956.9485158319121</v>
      </c>
      <c r="AF97" s="30">
        <f t="shared" si="117"/>
        <v>-824.2186124231521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/>
      <c r="BO97"/>
      <c r="BP97"/>
      <c r="BQ97"/>
      <c r="BR97"/>
      <c r="BS97"/>
      <c r="BT97"/>
      <c r="BU97"/>
      <c r="BV97"/>
      <c r="BW97"/>
      <c r="BX97"/>
      <c r="BY97"/>
      <c r="BZ97" s="98"/>
      <c r="CA97" s="98"/>
    </row>
    <row r="98" spans="1:79" s="28" customFormat="1" ht="15">
      <c r="A98" s="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"/>
      <c r="O98" s="2"/>
      <c r="P98" s="2"/>
      <c r="Q98" s="2"/>
      <c r="R98" s="2"/>
      <c r="S98" s="27"/>
      <c r="T98" s="28">
        <v>1997</v>
      </c>
      <c r="U98" s="29">
        <f>AS69</f>
        <v>-1526.522769088342</v>
      </c>
      <c r="V98" s="29">
        <f aca="true" t="shared" si="118" ref="V98:AF98">AT69</f>
        <v>-1099.6050662593907</v>
      </c>
      <c r="W98" s="29">
        <f t="shared" si="118"/>
        <v>-732.3220644683906</v>
      </c>
      <c r="X98" s="29">
        <f t="shared" si="118"/>
        <v>-1422.90123219838</v>
      </c>
      <c r="Y98" s="29">
        <f t="shared" si="118"/>
        <v>-615.5511316415086</v>
      </c>
      <c r="Z98" s="29">
        <f t="shared" si="118"/>
        <v>-1139.7826103822545</v>
      </c>
      <c r="AA98" s="29">
        <f t="shared" si="118"/>
        <v>-636.3126649076512</v>
      </c>
      <c r="AB98" s="29">
        <f t="shared" si="118"/>
        <v>-163.848121842414</v>
      </c>
      <c r="AC98" s="29">
        <f t="shared" si="118"/>
        <v>144.56344484111196</v>
      </c>
      <c r="AD98" s="29">
        <f t="shared" si="118"/>
        <v>492.12461559032</v>
      </c>
      <c r="AE98" s="29">
        <f t="shared" si="118"/>
        <v>829.4806585974648</v>
      </c>
      <c r="AF98" s="30">
        <f t="shared" si="118"/>
        <v>545.3983395159867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/>
      <c r="BO98"/>
      <c r="BP98"/>
      <c r="BQ98"/>
      <c r="BR98"/>
      <c r="BS98"/>
      <c r="BT98"/>
      <c r="BU98"/>
      <c r="BV98"/>
      <c r="BW98"/>
      <c r="BX98"/>
      <c r="BY98"/>
      <c r="BZ98" s="98"/>
      <c r="CA98" s="98"/>
    </row>
    <row r="99" spans="1:79" s="28" customFormat="1" ht="15">
      <c r="A99" s="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"/>
      <c r="O99" s="2"/>
      <c r="P99" s="2"/>
      <c r="Q99" s="2"/>
      <c r="R99" s="2"/>
      <c r="S99" s="31"/>
      <c r="T99" s="32">
        <v>1998</v>
      </c>
      <c r="U99" s="33">
        <f aca="true" t="shared" si="119" ref="U99:Z99">BE69</f>
        <v>843.7093477048875</v>
      </c>
      <c r="V99" s="33">
        <f t="shared" si="119"/>
        <v>1124.8374512353707</v>
      </c>
      <c r="W99" s="33">
        <f t="shared" si="119"/>
        <v>820.1877479918712</v>
      </c>
      <c r="X99" s="33">
        <f t="shared" si="119"/>
        <v>645.9621035565915</v>
      </c>
      <c r="Y99" s="33">
        <f t="shared" si="119"/>
        <v>888.8434818144669</v>
      </c>
      <c r="Z99" s="33">
        <f t="shared" si="119"/>
        <v>892.2670191672173</v>
      </c>
      <c r="AA99" s="33">
        <f aca="true" t="shared" si="120" ref="AA99:AF99">BK69</f>
        <v>941.9762078174317</v>
      </c>
      <c r="AB99" s="33">
        <f t="shared" si="120"/>
        <v>921.204541081393</v>
      </c>
      <c r="AC99" s="33">
        <f t="shared" si="120"/>
        <v>1247.216035634744</v>
      </c>
      <c r="AD99" s="33">
        <f t="shared" si="120"/>
        <v>975.3283867753858</v>
      </c>
      <c r="AE99" s="33">
        <f t="shared" si="120"/>
        <v>1019.4000000000005</v>
      </c>
      <c r="AF99" s="33">
        <f t="shared" si="120"/>
        <v>588.0999999999999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/>
      <c r="BO99"/>
      <c r="BP99"/>
      <c r="BQ99"/>
      <c r="BR99"/>
      <c r="BS99"/>
      <c r="BT99"/>
      <c r="BU99"/>
      <c r="BV99"/>
      <c r="BW99"/>
      <c r="BX99"/>
      <c r="BY99"/>
      <c r="BZ99" s="98"/>
      <c r="CA99" s="98"/>
    </row>
    <row r="100" spans="1:79" s="28" customFormat="1" ht="15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/>
      <c r="BO100"/>
      <c r="BP100"/>
      <c r="BQ100"/>
      <c r="BR100"/>
      <c r="BS100"/>
      <c r="BT100"/>
      <c r="BU100"/>
      <c r="BV100"/>
      <c r="BW100"/>
      <c r="BX100"/>
      <c r="BY100"/>
      <c r="BZ100" s="98"/>
      <c r="CA100" s="98"/>
    </row>
    <row r="101" spans="1:77" s="28" customFormat="1" ht="12.75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28" customFormat="1" ht="12.75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28" customFormat="1" ht="12.75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"/>
      <c r="O103" s="2"/>
      <c r="P103" s="2"/>
      <c r="Q103" s="2"/>
      <c r="R103" s="35">
        <v>2</v>
      </c>
      <c r="S103" s="35" t="s">
        <v>57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28" customFormat="1" ht="12.75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"/>
      <c r="O104" s="2"/>
      <c r="P104" s="2"/>
      <c r="Q104" s="2"/>
      <c r="R104" s="2"/>
      <c r="S104" s="2"/>
      <c r="T104" s="22">
        <v>34700</v>
      </c>
      <c r="U104" s="60" t="s">
        <v>2</v>
      </c>
      <c r="V104" s="60" t="s">
        <v>3</v>
      </c>
      <c r="W104" s="60" t="s">
        <v>4</v>
      </c>
      <c r="X104" s="60" t="s">
        <v>5</v>
      </c>
      <c r="Y104" s="60" t="s">
        <v>6</v>
      </c>
      <c r="Z104" s="60" t="s">
        <v>7</v>
      </c>
      <c r="AA104" s="60" t="s">
        <v>8</v>
      </c>
      <c r="AB104" s="60" t="s">
        <v>9</v>
      </c>
      <c r="AC104" s="60" t="s">
        <v>10</v>
      </c>
      <c r="AD104" s="60" t="s">
        <v>11</v>
      </c>
      <c r="AE104" s="60" t="s">
        <v>12</v>
      </c>
      <c r="AF104" s="60">
        <v>35065</v>
      </c>
      <c r="AG104" s="60" t="s">
        <v>2</v>
      </c>
      <c r="AH104" s="60" t="s">
        <v>3</v>
      </c>
      <c r="AI104" s="60" t="s">
        <v>4</v>
      </c>
      <c r="AJ104" s="60" t="s">
        <v>5</v>
      </c>
      <c r="AK104" s="60" t="s">
        <v>6</v>
      </c>
      <c r="AL104" s="60" t="s">
        <v>7</v>
      </c>
      <c r="AM104" s="60" t="s">
        <v>8</v>
      </c>
      <c r="AN104" s="60" t="s">
        <v>9</v>
      </c>
      <c r="AO104" s="60" t="s">
        <v>10</v>
      </c>
      <c r="AP104" s="60" t="s">
        <v>11</v>
      </c>
      <c r="AQ104" s="60" t="s">
        <v>12</v>
      </c>
      <c r="AR104" s="22">
        <v>35431</v>
      </c>
      <c r="AS104" s="60" t="s">
        <v>2</v>
      </c>
      <c r="AT104" s="60" t="s">
        <v>3</v>
      </c>
      <c r="AU104" s="60" t="s">
        <v>4</v>
      </c>
      <c r="AV104" s="60" t="s">
        <v>5</v>
      </c>
      <c r="AW104" s="60" t="s">
        <v>6</v>
      </c>
      <c r="AX104" s="60" t="s">
        <v>7</v>
      </c>
      <c r="AY104" s="60" t="s">
        <v>8</v>
      </c>
      <c r="AZ104" s="60" t="s">
        <v>9</v>
      </c>
      <c r="BA104" s="60" t="s">
        <v>10</v>
      </c>
      <c r="BB104" s="60" t="s">
        <v>11</v>
      </c>
      <c r="BC104" s="60" t="s">
        <v>12</v>
      </c>
      <c r="BD104" s="22">
        <v>35796</v>
      </c>
      <c r="BE104" s="60" t="s">
        <v>2</v>
      </c>
      <c r="BF104" s="60" t="s">
        <v>3</v>
      </c>
      <c r="BG104" s="60" t="s">
        <v>4</v>
      </c>
      <c r="BH104" s="60" t="s">
        <v>5</v>
      </c>
      <c r="BI104" s="60" t="s">
        <v>6</v>
      </c>
      <c r="BJ104" s="60" t="s">
        <v>7</v>
      </c>
      <c r="BK104" s="60" t="s">
        <v>8</v>
      </c>
      <c r="BL104" s="60" t="s">
        <v>9</v>
      </c>
      <c r="BM104" s="60" t="s">
        <v>10</v>
      </c>
      <c r="BN104" s="60" t="s">
        <v>11</v>
      </c>
      <c r="BO104" s="60" t="s">
        <v>12</v>
      </c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28" customFormat="1" ht="12.75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"/>
      <c r="O105" s="2"/>
      <c r="P105" s="2"/>
      <c r="Q105" s="2"/>
      <c r="R105" s="2"/>
      <c r="S105" s="2" t="s">
        <v>28</v>
      </c>
      <c r="T105" s="7">
        <f aca="true" t="shared" si="121" ref="T105:AE105">B15+B37+B81+B181+B224</f>
        <v>65431.12422677977</v>
      </c>
      <c r="U105" s="7">
        <f t="shared" si="121"/>
        <v>71872.51179938189</v>
      </c>
      <c r="V105" s="7">
        <f t="shared" si="121"/>
        <v>89598.29108191747</v>
      </c>
      <c r="W105" s="7">
        <f t="shared" si="121"/>
        <v>85233.64679825431</v>
      </c>
      <c r="X105" s="7">
        <f t="shared" si="121"/>
        <v>82798.90866970435</v>
      </c>
      <c r="Y105" s="7">
        <f t="shared" si="121"/>
        <v>88109.58764107521</v>
      </c>
      <c r="Z105" s="7">
        <f t="shared" si="121"/>
        <v>85675.74795748171</v>
      </c>
      <c r="AA105" s="7">
        <f t="shared" si="121"/>
        <v>82282.47257208261</v>
      </c>
      <c r="AB105" s="7">
        <f t="shared" si="121"/>
        <v>85914.68110697716</v>
      </c>
      <c r="AC105" s="7">
        <f t="shared" si="121"/>
        <v>84673.27276173058</v>
      </c>
      <c r="AD105" s="7">
        <f t="shared" si="121"/>
        <v>82984.07055753871</v>
      </c>
      <c r="AE105" s="7">
        <f t="shared" si="121"/>
        <v>90905.5796496519</v>
      </c>
      <c r="AF105" s="7">
        <f aca="true" t="shared" si="122" ref="AF105:AQ105">B16+B38+B82+B182+B225</f>
        <v>74723.58036287241</v>
      </c>
      <c r="AG105" s="7">
        <f t="shared" si="122"/>
        <v>70913.34405561336</v>
      </c>
      <c r="AH105" s="7">
        <f t="shared" si="122"/>
        <v>81877.10764453458</v>
      </c>
      <c r="AI105" s="7">
        <f t="shared" si="122"/>
        <v>80769.70151167654</v>
      </c>
      <c r="AJ105" s="7">
        <f t="shared" si="122"/>
        <v>79386.96455796067</v>
      </c>
      <c r="AK105" s="7">
        <f t="shared" si="122"/>
        <v>79556.37964249206</v>
      </c>
      <c r="AL105" s="7">
        <f t="shared" si="122"/>
        <v>84587.89127864453</v>
      </c>
      <c r="AM105" s="7">
        <f t="shared" si="122"/>
        <v>82118.68959421554</v>
      </c>
      <c r="AN105" s="7">
        <f t="shared" si="122"/>
        <v>85235.59903322517</v>
      </c>
      <c r="AO105" s="7">
        <f t="shared" si="122"/>
        <v>88177.94725342862</v>
      </c>
      <c r="AP105" s="7">
        <f t="shared" si="122"/>
        <v>85122.6121095977</v>
      </c>
      <c r="AQ105" s="7">
        <f t="shared" si="122"/>
        <v>91099.81719722252</v>
      </c>
      <c r="AR105" s="7">
        <f aca="true" t="shared" si="123" ref="AR105:BC105">B17+B39+B83+B183+B226</f>
        <v>78110.96457527802</v>
      </c>
      <c r="AS105" s="7">
        <f t="shared" si="123"/>
        <v>69628.35685028897</v>
      </c>
      <c r="AT105" s="7">
        <f t="shared" si="123"/>
        <v>86131.59348543201</v>
      </c>
      <c r="AU105" s="7">
        <f t="shared" si="123"/>
        <v>86244.62176119587</v>
      </c>
      <c r="AV105" s="7">
        <f t="shared" si="123"/>
        <v>85574.11241682248</v>
      </c>
      <c r="AW105" s="7">
        <f t="shared" si="123"/>
        <v>87291.2384533425</v>
      </c>
      <c r="AX105" s="7">
        <f t="shared" si="123"/>
        <v>92130.28343396101</v>
      </c>
      <c r="AY105" s="7">
        <f t="shared" si="123"/>
        <v>85626.10391198349</v>
      </c>
      <c r="AZ105" s="7">
        <f t="shared" si="123"/>
        <v>91715.83874655873</v>
      </c>
      <c r="BA105" s="7">
        <f t="shared" si="123"/>
        <v>95997.28407504177</v>
      </c>
      <c r="BB105" s="7">
        <f t="shared" si="123"/>
        <v>88194.02636794423</v>
      </c>
      <c r="BC105" s="7">
        <f t="shared" si="123"/>
        <v>92055.21536826568</v>
      </c>
      <c r="BD105" s="7">
        <f aca="true" t="shared" si="124" ref="BD105:BL105">B18+B40+B84+B184+B227</f>
        <v>73167.0458554158</v>
      </c>
      <c r="BE105" s="7">
        <f t="shared" si="124"/>
        <v>73629.25238095238</v>
      </c>
      <c r="BF105" s="7">
        <f t="shared" si="124"/>
        <v>86027.17025871159</v>
      </c>
      <c r="BG105" s="7">
        <f t="shared" si="124"/>
        <v>82495.512010825</v>
      </c>
      <c r="BH105" s="7">
        <f t="shared" si="124"/>
        <v>77623.23778088391</v>
      </c>
      <c r="BI105" s="7">
        <f t="shared" si="124"/>
        <v>79256.81901355562</v>
      </c>
      <c r="BJ105" s="7">
        <f t="shared" si="124"/>
        <v>82068.07324554745</v>
      </c>
      <c r="BK105" s="7">
        <f t="shared" si="124"/>
        <v>76873.02482084744</v>
      </c>
      <c r="BL105" s="7">
        <f t="shared" si="124"/>
        <v>83396.09731796409</v>
      </c>
      <c r="BM105" s="7">
        <f>K18+K40+K84+K184+K227</f>
        <v>84121.71856957366</v>
      </c>
      <c r="BN105" s="7">
        <f>L18+L40+L84+L184+L227</f>
        <v>79642.96770879548</v>
      </c>
      <c r="BO105" s="7">
        <f>M18+M40+M84+M184+M227</f>
        <v>87509.57995591807</v>
      </c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28" customFormat="1" ht="12.75">
      <c r="A106" s="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"/>
      <c r="O106" s="2"/>
      <c r="P106" s="2"/>
      <c r="Q106" s="2"/>
      <c r="R106" s="2"/>
      <c r="S106" s="2" t="s">
        <v>29</v>
      </c>
      <c r="T106" s="67">
        <f>B24+B46+B90+B190+B233</f>
        <v>60462.7635292023</v>
      </c>
      <c r="U106" s="67">
        <f aca="true" t="shared" si="125" ref="U106:AE106">C24+C46+C90+C190+C233</f>
        <v>60390.70159595229</v>
      </c>
      <c r="V106" s="67">
        <f t="shared" si="125"/>
        <v>74560.97744808439</v>
      </c>
      <c r="W106" s="67">
        <f t="shared" si="125"/>
        <v>76042.44160524054</v>
      </c>
      <c r="X106" s="67">
        <f t="shared" si="125"/>
        <v>76778.80175733572</v>
      </c>
      <c r="Y106" s="67">
        <f t="shared" si="125"/>
        <v>75969.93335123431</v>
      </c>
      <c r="Z106" s="67">
        <f t="shared" si="125"/>
        <v>77093.54807842482</v>
      </c>
      <c r="AA106" s="67">
        <f t="shared" si="125"/>
        <v>76624.10721871968</v>
      </c>
      <c r="AB106" s="67">
        <f t="shared" si="125"/>
        <v>73462.03907487022</v>
      </c>
      <c r="AC106" s="67">
        <f t="shared" si="125"/>
        <v>78375.70405581169</v>
      </c>
      <c r="AD106" s="67">
        <f t="shared" si="125"/>
        <v>76571.0986920066</v>
      </c>
      <c r="AE106" s="67">
        <f t="shared" si="125"/>
        <v>82607.52394666962</v>
      </c>
      <c r="AF106" s="67">
        <f>B25+B47+B91+B191+B234</f>
        <v>75555.98385632073</v>
      </c>
      <c r="AG106" s="67">
        <f aca="true" t="shared" si="126" ref="AG106:AQ106">C25+C47+C91+C191+C234</f>
        <v>65733.56215450389</v>
      </c>
      <c r="AH106" s="67">
        <f t="shared" si="126"/>
        <v>74855.06017431259</v>
      </c>
      <c r="AI106" s="67">
        <f t="shared" si="126"/>
        <v>79379.01498512579</v>
      </c>
      <c r="AJ106" s="67">
        <f t="shared" si="126"/>
        <v>77064.56095592622</v>
      </c>
      <c r="AK106" s="67">
        <f t="shared" si="126"/>
        <v>73897.332341862</v>
      </c>
      <c r="AL106" s="67">
        <f t="shared" si="126"/>
        <v>78949.58502878912</v>
      </c>
      <c r="AM106" s="67">
        <f t="shared" si="126"/>
        <v>75843.30084371581</v>
      </c>
      <c r="AN106" s="67">
        <f t="shared" si="126"/>
        <v>73628.46476918951</v>
      </c>
      <c r="AO106" s="67">
        <f t="shared" si="126"/>
        <v>80619.39627174458</v>
      </c>
      <c r="AP106" s="67">
        <f t="shared" si="126"/>
        <v>78289.9458204306</v>
      </c>
      <c r="AQ106" s="67">
        <f t="shared" si="126"/>
        <v>85460.76703165949</v>
      </c>
      <c r="AR106" s="67">
        <f>B26+B48+B92+B192+B235</f>
        <v>77762.2515038242</v>
      </c>
      <c r="AS106" s="67">
        <f aca="true" t="shared" si="127" ref="AS106:BC106">C26+C48+C92+C192+C235</f>
        <v>64272.39782571122</v>
      </c>
      <c r="AT106" s="67">
        <f t="shared" si="127"/>
        <v>79920.52142775894</v>
      </c>
      <c r="AU106" s="67">
        <f t="shared" si="127"/>
        <v>79012.10135065833</v>
      </c>
      <c r="AV106" s="67">
        <f t="shared" si="127"/>
        <v>77321.44587736917</v>
      </c>
      <c r="AW106" s="67">
        <f t="shared" si="127"/>
        <v>76756.21327903826</v>
      </c>
      <c r="AX106" s="67">
        <f t="shared" si="127"/>
        <v>84436.49096049696</v>
      </c>
      <c r="AY106" s="67">
        <f t="shared" si="127"/>
        <v>76605.2328273747</v>
      </c>
      <c r="AZ106" s="67">
        <f t="shared" si="127"/>
        <v>77735.12353278928</v>
      </c>
      <c r="BA106" s="67">
        <f t="shared" si="127"/>
        <v>82626.45141460709</v>
      </c>
      <c r="BB106" s="67">
        <f t="shared" si="127"/>
        <v>75311.15427764539</v>
      </c>
      <c r="BC106" s="67">
        <f t="shared" si="127"/>
        <v>84659.83882078782</v>
      </c>
      <c r="BD106" s="67">
        <f aca="true" t="shared" si="128" ref="BD106:BL106">B27+B49+B93+B193+B236</f>
        <v>65531.737413040704</v>
      </c>
      <c r="BE106" s="67">
        <f t="shared" si="128"/>
        <v>63489.658412698416</v>
      </c>
      <c r="BF106" s="67">
        <f t="shared" si="128"/>
        <v>73796.60219176847</v>
      </c>
      <c r="BG106" s="67">
        <f t="shared" si="128"/>
        <v>70136.56885435016</v>
      </c>
      <c r="BH106" s="67">
        <f t="shared" si="128"/>
        <v>64985.90233247985</v>
      </c>
      <c r="BI106" s="67">
        <f t="shared" si="128"/>
        <v>67097.77040796421</v>
      </c>
      <c r="BJ106" s="67">
        <f t="shared" si="128"/>
        <v>67318.3374551323</v>
      </c>
      <c r="BK106" s="67">
        <f t="shared" si="128"/>
        <v>64630.329529514005</v>
      </c>
      <c r="BL106" s="67">
        <f t="shared" si="128"/>
        <v>65711.50329831884</v>
      </c>
      <c r="BM106" s="67">
        <f>K27+K49+K93+K193+K236</f>
        <v>68777.85459253861</v>
      </c>
      <c r="BN106" s="67">
        <f>L27+L49+L93+L193+L236</f>
        <v>67040.06308857602</v>
      </c>
      <c r="BO106" s="67">
        <f>M27+M49+M93+M193+M236</f>
        <v>73552.5367408013</v>
      </c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104" s="28" customFormat="1" ht="12.75">
      <c r="A107" s="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CW107" s="28" t="s">
        <v>63</v>
      </c>
      <c r="CX107" s="28" t="s">
        <v>71</v>
      </c>
      <c r="CY107" s="28" t="s">
        <v>64</v>
      </c>
      <c r="CZ107" s="28" t="s">
        <v>65</v>
      </c>
    </row>
    <row r="108" spans="1:104" s="28" customFormat="1" ht="15">
      <c r="A108" s="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CT108" s="28" t="s">
        <v>41</v>
      </c>
      <c r="CU108" s="28" t="s">
        <v>116</v>
      </c>
      <c r="CW108" s="102">
        <f>SUM(BT127:BV127)</f>
        <v>101.72475613778258</v>
      </c>
      <c r="CX108" s="102">
        <f>SUM(BW127:BY127)</f>
        <v>99.56456348788484</v>
      </c>
      <c r="CY108" s="102">
        <f>SUM(BZ127:CB127)</f>
        <v>102.35226043032537</v>
      </c>
      <c r="CZ108" s="102">
        <f>SUM(CC127:CE127)</f>
        <v>107.25550367489294</v>
      </c>
    </row>
    <row r="109" spans="1:104" s="28" customFormat="1" ht="12.75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"/>
      <c r="O109" s="2"/>
      <c r="P109" s="2"/>
      <c r="Q109" s="2"/>
      <c r="R109" s="2"/>
      <c r="S109" s="2"/>
      <c r="T109" s="22">
        <v>34700</v>
      </c>
      <c r="U109" s="60" t="s">
        <v>2</v>
      </c>
      <c r="V109" s="60" t="s">
        <v>3</v>
      </c>
      <c r="W109" s="60" t="s">
        <v>4</v>
      </c>
      <c r="X109" s="60" t="s">
        <v>5</v>
      </c>
      <c r="Y109" s="60" t="s">
        <v>6</v>
      </c>
      <c r="Z109" s="60" t="s">
        <v>7</v>
      </c>
      <c r="AA109" s="60" t="s">
        <v>8</v>
      </c>
      <c r="AB109" s="60" t="s">
        <v>9</v>
      </c>
      <c r="AC109" s="60" t="s">
        <v>10</v>
      </c>
      <c r="AD109" s="60" t="s">
        <v>11</v>
      </c>
      <c r="AE109" s="60" t="s">
        <v>12</v>
      </c>
      <c r="AF109" s="60">
        <v>35065</v>
      </c>
      <c r="AG109" s="60" t="s">
        <v>2</v>
      </c>
      <c r="AH109" s="60" t="s">
        <v>3</v>
      </c>
      <c r="AI109" s="60" t="s">
        <v>4</v>
      </c>
      <c r="AJ109" s="60" t="s">
        <v>5</v>
      </c>
      <c r="AK109" s="60" t="s">
        <v>6</v>
      </c>
      <c r="AL109" s="60" t="s">
        <v>7</v>
      </c>
      <c r="AM109" s="60" t="s">
        <v>8</v>
      </c>
      <c r="AN109" s="60" t="s">
        <v>9</v>
      </c>
      <c r="AO109" s="60" t="s">
        <v>10</v>
      </c>
      <c r="AP109" s="60" t="s">
        <v>11</v>
      </c>
      <c r="AQ109" s="60" t="s">
        <v>12</v>
      </c>
      <c r="AR109" s="22">
        <v>35431</v>
      </c>
      <c r="AS109" s="60" t="s">
        <v>2</v>
      </c>
      <c r="AT109" s="60" t="s">
        <v>3</v>
      </c>
      <c r="AU109" s="60" t="s">
        <v>4</v>
      </c>
      <c r="AV109" s="60" t="s">
        <v>5</v>
      </c>
      <c r="AW109" s="60" t="s">
        <v>6</v>
      </c>
      <c r="AX109" s="60" t="s">
        <v>7</v>
      </c>
      <c r="AY109" s="60" t="s">
        <v>8</v>
      </c>
      <c r="AZ109" s="60" t="s">
        <v>9</v>
      </c>
      <c r="BA109" s="60" t="s">
        <v>10</v>
      </c>
      <c r="BB109" s="60" t="s">
        <v>11</v>
      </c>
      <c r="BC109" s="60" t="s">
        <v>12</v>
      </c>
      <c r="BD109" s="22">
        <v>35796</v>
      </c>
      <c r="BE109" s="60" t="s">
        <v>2</v>
      </c>
      <c r="BF109" s="60" t="s">
        <v>3</v>
      </c>
      <c r="BG109" s="60" t="s">
        <v>4</v>
      </c>
      <c r="BH109" s="60" t="s">
        <v>5</v>
      </c>
      <c r="BI109" s="60" t="s">
        <v>6</v>
      </c>
      <c r="BJ109" s="60" t="s">
        <v>7</v>
      </c>
      <c r="BK109" s="60" t="s">
        <v>8</v>
      </c>
      <c r="BL109" s="60" t="s">
        <v>9</v>
      </c>
      <c r="BM109" s="60" t="s">
        <v>10</v>
      </c>
      <c r="BN109" s="60" t="s">
        <v>11</v>
      </c>
      <c r="BO109" s="60" t="s">
        <v>12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CU109" s="28" t="s">
        <v>117</v>
      </c>
      <c r="CW109" s="102">
        <f>SUM(BT128:BV128)</f>
        <v>84.4734129583679</v>
      </c>
      <c r="CX109" s="102">
        <f>SUM(BW128:BY128)</f>
        <v>87.74845674100864</v>
      </c>
      <c r="CY109" s="102">
        <f>SUM(BZ128:CB128)</f>
        <v>87.47838764195804</v>
      </c>
      <c r="CZ109" s="102">
        <f>SUM(CC128:CE128)</f>
        <v>89.44863896999988</v>
      </c>
    </row>
    <row r="110" spans="1:77" s="28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  <c r="O110" s="2"/>
      <c r="P110" s="2"/>
      <c r="Q110" s="20"/>
      <c r="R110" s="2"/>
      <c r="S110" s="2" t="s">
        <v>46</v>
      </c>
      <c r="T110" s="7">
        <f>T105-T106</f>
        <v>4968.360697577475</v>
      </c>
      <c r="U110" s="7">
        <f aca="true" t="shared" si="129" ref="U110:BK110">U105-U106</f>
        <v>11481.810203429595</v>
      </c>
      <c r="V110" s="7">
        <f t="shared" si="129"/>
        <v>15037.31363383308</v>
      </c>
      <c r="W110" s="7">
        <f t="shared" si="129"/>
        <v>9191.205193013768</v>
      </c>
      <c r="X110" s="7">
        <f t="shared" si="129"/>
        <v>6020.106912368632</v>
      </c>
      <c r="Y110" s="7">
        <f t="shared" si="129"/>
        <v>12139.654289840895</v>
      </c>
      <c r="Z110" s="7">
        <f t="shared" si="129"/>
        <v>8582.19987905689</v>
      </c>
      <c r="AA110" s="7">
        <f t="shared" si="129"/>
        <v>5658.365353362926</v>
      </c>
      <c r="AB110" s="7">
        <f t="shared" si="129"/>
        <v>12452.642032106945</v>
      </c>
      <c r="AC110" s="7">
        <f t="shared" si="129"/>
        <v>6297.568705918893</v>
      </c>
      <c r="AD110" s="7">
        <f t="shared" si="129"/>
        <v>6412.971865532105</v>
      </c>
      <c r="AE110" s="7">
        <f t="shared" si="129"/>
        <v>8298.055702982281</v>
      </c>
      <c r="AF110" s="7">
        <f t="shared" si="129"/>
        <v>-832.4034934483207</v>
      </c>
      <c r="AG110" s="7">
        <f t="shared" si="129"/>
        <v>5179.781901109469</v>
      </c>
      <c r="AH110" s="7">
        <f t="shared" si="129"/>
        <v>7022.047470221994</v>
      </c>
      <c r="AI110" s="7">
        <f t="shared" si="129"/>
        <v>1390.6865265507513</v>
      </c>
      <c r="AJ110" s="7">
        <f t="shared" si="129"/>
        <v>2322.40360203445</v>
      </c>
      <c r="AK110" s="7">
        <f t="shared" si="129"/>
        <v>5659.04730063006</v>
      </c>
      <c r="AL110" s="7">
        <f t="shared" si="129"/>
        <v>5638.306249855406</v>
      </c>
      <c r="AM110" s="7">
        <f t="shared" si="129"/>
        <v>6275.388750499726</v>
      </c>
      <c r="AN110" s="7">
        <f t="shared" si="129"/>
        <v>11607.13426403566</v>
      </c>
      <c r="AO110" s="7">
        <f t="shared" si="129"/>
        <v>7558.550981684035</v>
      </c>
      <c r="AP110" s="7">
        <f t="shared" si="129"/>
        <v>6832.6662891671</v>
      </c>
      <c r="AQ110" s="7">
        <f t="shared" si="129"/>
        <v>5639.050165563036</v>
      </c>
      <c r="AR110" s="7">
        <f t="shared" si="129"/>
        <v>348.7130714538216</v>
      </c>
      <c r="AS110" s="7">
        <f t="shared" si="129"/>
        <v>5355.959024577751</v>
      </c>
      <c r="AT110" s="7">
        <f t="shared" si="129"/>
        <v>6211.072057673067</v>
      </c>
      <c r="AU110" s="7">
        <f t="shared" si="129"/>
        <v>7232.520410537545</v>
      </c>
      <c r="AV110" s="7">
        <f t="shared" si="129"/>
        <v>8252.666539453305</v>
      </c>
      <c r="AW110" s="7">
        <f t="shared" si="129"/>
        <v>10535.025174304246</v>
      </c>
      <c r="AX110" s="7">
        <f t="shared" si="129"/>
        <v>7693.792473464055</v>
      </c>
      <c r="AY110" s="7">
        <f t="shared" si="129"/>
        <v>9020.871084608792</v>
      </c>
      <c r="AZ110" s="7">
        <f t="shared" si="129"/>
        <v>13980.71521376945</v>
      </c>
      <c r="BA110" s="7">
        <f t="shared" si="129"/>
        <v>13370.83266043468</v>
      </c>
      <c r="BB110" s="7">
        <f t="shared" si="129"/>
        <v>12882.872090298843</v>
      </c>
      <c r="BC110" s="7">
        <f t="shared" si="129"/>
        <v>7395.376547477863</v>
      </c>
      <c r="BD110" s="7">
        <f t="shared" si="129"/>
        <v>7635.3084423750915</v>
      </c>
      <c r="BE110" s="7">
        <f t="shared" si="129"/>
        <v>10139.593968253968</v>
      </c>
      <c r="BF110" s="7">
        <f>BF105-BF106</f>
        <v>12230.568066943117</v>
      </c>
      <c r="BG110" s="7">
        <f t="shared" si="129"/>
        <v>12358.943156474837</v>
      </c>
      <c r="BH110" s="7">
        <f t="shared" si="129"/>
        <v>12637.335448404061</v>
      </c>
      <c r="BI110" s="7">
        <f t="shared" si="129"/>
        <v>12159.048605591408</v>
      </c>
      <c r="BJ110" s="7">
        <f t="shared" si="129"/>
        <v>14749.735790415143</v>
      </c>
      <c r="BK110" s="7">
        <f t="shared" si="129"/>
        <v>12242.695291333432</v>
      </c>
      <c r="BL110" s="7">
        <f>BL105-BL106</f>
        <v>17684.594019645243</v>
      </c>
      <c r="BM110" s="7">
        <f>BM105-BM106</f>
        <v>15343.863977035042</v>
      </c>
      <c r="BN110" s="7">
        <f>BN105-BN106</f>
        <v>12602.904620219459</v>
      </c>
      <c r="BO110" s="7">
        <f>BO105-BO106</f>
        <v>13957.043215116777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108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CW111" s="2" t="s">
        <v>66</v>
      </c>
      <c r="CX111" s="2" t="s">
        <v>67</v>
      </c>
      <c r="CY111" s="2" t="s">
        <v>68</v>
      </c>
      <c r="CZ111" s="2" t="s">
        <v>69</v>
      </c>
      <c r="DA111" s="2" t="s">
        <v>70</v>
      </c>
      <c r="DB111" s="2" t="s">
        <v>94</v>
      </c>
      <c r="DC111" s="2" t="s">
        <v>99</v>
      </c>
      <c r="DD111" s="2" t="s">
        <v>113</v>
      </c>
    </row>
    <row r="112" spans="1:108" s="28" customFormat="1" ht="12.75">
      <c r="A112" s="1" t="s">
        <v>19</v>
      </c>
      <c r="B112" s="3"/>
      <c r="C112" s="3"/>
      <c r="D112" s="11"/>
      <c r="E112" s="1"/>
      <c r="F112" s="3"/>
      <c r="G112" s="3"/>
      <c r="H112" s="3"/>
      <c r="I112" s="3"/>
      <c r="J112" s="11"/>
      <c r="K112" s="3"/>
      <c r="L112" s="3"/>
      <c r="M112" s="3"/>
      <c r="N112" s="2"/>
      <c r="O112" s="2"/>
      <c r="P112" s="2"/>
      <c r="Q112" s="2"/>
      <c r="R112" s="2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CT112" s="28" t="s">
        <v>41</v>
      </c>
      <c r="CU112" s="28" t="s">
        <v>120</v>
      </c>
      <c r="CW112" s="103">
        <f>RATE(1,,-CW108,CW137)*100</f>
        <v>-2.2198070401212577</v>
      </c>
      <c r="CX112" s="103">
        <f>RATE(1,,-CX108,CX137)*100</f>
        <v>6.276643576037583</v>
      </c>
      <c r="CY112" s="103">
        <f>RATE(1,,-CY108,CY137)*100</f>
        <v>4.740972491291721</v>
      </c>
      <c r="CZ112" s="103">
        <f>RATE(1,,-CZ108,CZ137)*100</f>
        <v>0.8006819097288983</v>
      </c>
      <c r="DA112" s="103">
        <f>RATE(1,,-CW137,DA137)*100</f>
        <v>-1.4568238778782283</v>
      </c>
      <c r="DB112" s="103">
        <f>RATE(1,,-CX137,DB137)*100</f>
        <v>-11.382404433920069</v>
      </c>
      <c r="DC112" s="103">
        <f>RATE(1,,-CY137,DC137)*100</f>
        <v>-12.005981586874453</v>
      </c>
      <c r="DD112" s="103">
        <f>RATE(1,,-CZ137,DD137)*100</f>
        <v>-5.637656791913191</v>
      </c>
    </row>
    <row r="113" spans="1:77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108" s="28" customFormat="1" ht="12.75">
      <c r="A114" s="1" t="s">
        <v>28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3"/>
      <c r="T114" s="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CW114" s="35" t="s">
        <v>122</v>
      </c>
      <c r="CX114" s="35" t="s">
        <v>123</v>
      </c>
      <c r="CY114" s="35" t="s">
        <v>124</v>
      </c>
      <c r="CZ114" s="35" t="s">
        <v>125</v>
      </c>
      <c r="DA114" s="35" t="s">
        <v>126</v>
      </c>
      <c r="DB114" s="35" t="s">
        <v>127</v>
      </c>
      <c r="DC114" s="35" t="s">
        <v>128</v>
      </c>
      <c r="DD114" s="35" t="s">
        <v>129</v>
      </c>
    </row>
    <row r="115" spans="1:108" s="28" customFormat="1" ht="12.75">
      <c r="A115" s="11">
        <v>95</v>
      </c>
      <c r="B115" s="14">
        <v>7730</v>
      </c>
      <c r="C115" s="14">
        <v>8391</v>
      </c>
      <c r="D115" s="14">
        <v>9998</v>
      </c>
      <c r="E115" s="14">
        <v>10158</v>
      </c>
      <c r="F115" s="14">
        <v>10646</v>
      </c>
      <c r="G115" s="14">
        <v>11246</v>
      </c>
      <c r="H115" s="14">
        <v>10485</v>
      </c>
      <c r="I115" s="14">
        <v>10613</v>
      </c>
      <c r="J115" s="14">
        <v>10974</v>
      </c>
      <c r="K115" s="14">
        <v>11524</v>
      </c>
      <c r="L115" s="14">
        <v>11463</v>
      </c>
      <c r="M115" s="14">
        <v>11757</v>
      </c>
      <c r="N115" s="82">
        <f>SUM(B115:M115)</f>
        <v>124985</v>
      </c>
      <c r="O115" s="84">
        <f>SUM(B115:M115)</f>
        <v>124985</v>
      </c>
      <c r="P115" s="85"/>
      <c r="Q115" s="115">
        <f>SUM(B115:M115)</f>
        <v>124985</v>
      </c>
      <c r="R115" s="2"/>
      <c r="S115" s="13"/>
      <c r="T115" s="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CU115" s="28" t="s">
        <v>121</v>
      </c>
      <c r="CW115" s="123">
        <f>RATE(1,,-CW109,CW154)*100</f>
        <v>3.719437672038508</v>
      </c>
      <c r="CX115" s="123">
        <f>RATE(1,,-CX109,CX154)*100</f>
        <v>-3.373843513126624</v>
      </c>
      <c r="CY115" s="123">
        <f>RATE(1,,-CY109,CY154)*100</f>
        <v>-2.8703544647303048</v>
      </c>
      <c r="CZ115" s="123">
        <f>RATE(1,,-CZ109,CZ154)*100</f>
        <v>-9.432007537216675</v>
      </c>
      <c r="DA115" s="123">
        <f>RATE(1,,-CW138,DA138)*100</f>
        <v>-6.6207698476122285</v>
      </c>
      <c r="DB115" s="123">
        <f>RATE(1,,-CX138,DB138)*100</f>
        <v>-13.840143189808444</v>
      </c>
      <c r="DC115" s="123">
        <f>RATE(1,,-CY138,DC138)*100</f>
        <v>-15.274033438623501</v>
      </c>
      <c r="DD115" s="123">
        <f>RATE(1,,-CZ138,DD138)*100</f>
        <v>-12.877254494589947</v>
      </c>
    </row>
    <row r="116" spans="1:77" s="28" customFormat="1" ht="12.75">
      <c r="A116" s="11">
        <v>96</v>
      </c>
      <c r="B116" s="14">
        <v>9923</v>
      </c>
      <c r="C116" s="14">
        <v>9883</v>
      </c>
      <c r="D116" s="14">
        <v>11689</v>
      </c>
      <c r="E116" s="14">
        <v>10637</v>
      </c>
      <c r="F116" s="14">
        <v>11236</v>
      </c>
      <c r="G116" s="14">
        <v>11302</v>
      </c>
      <c r="H116" s="14">
        <v>9897</v>
      </c>
      <c r="I116" s="14">
        <v>9687</v>
      </c>
      <c r="J116" s="14">
        <v>9992</v>
      </c>
      <c r="K116" s="14">
        <v>11848</v>
      </c>
      <c r="L116" s="14">
        <v>11399</v>
      </c>
      <c r="M116" s="14">
        <v>12220</v>
      </c>
      <c r="N116" s="82">
        <f>SUM(B116:M116)</f>
        <v>129713</v>
      </c>
      <c r="O116" s="84">
        <f>SUM(B116:M116)</f>
        <v>129713</v>
      </c>
      <c r="P116" s="85">
        <f>RATE(1,,-O115,O116)*100</f>
        <v>3.782853942473096</v>
      </c>
      <c r="Q116" s="115">
        <f>SUM(B116:M116)</f>
        <v>129713</v>
      </c>
      <c r="R116" s="2"/>
      <c r="S116" s="13"/>
      <c r="T116" s="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104" s="28" customFormat="1" ht="12.75">
      <c r="A117" s="11">
        <v>97</v>
      </c>
      <c r="B117" s="14">
        <v>9034</v>
      </c>
      <c r="C117" s="14">
        <v>9362</v>
      </c>
      <c r="D117" s="14">
        <v>11326.9</v>
      </c>
      <c r="E117" s="14">
        <v>11395.6</v>
      </c>
      <c r="F117" s="14">
        <v>11744.6</v>
      </c>
      <c r="G117" s="14">
        <v>12391.6</v>
      </c>
      <c r="H117" s="14">
        <v>11806.8</v>
      </c>
      <c r="I117" s="14">
        <v>11040.5</v>
      </c>
      <c r="J117" s="14">
        <v>11334</v>
      </c>
      <c r="K117" s="14">
        <v>12465</v>
      </c>
      <c r="L117" s="14">
        <v>11834</v>
      </c>
      <c r="M117" s="14">
        <v>12428</v>
      </c>
      <c r="N117" s="82">
        <f>SUM(B117:M117)</f>
        <v>136163</v>
      </c>
      <c r="O117" s="84">
        <f>SUM(B117:M117)</f>
        <v>136163</v>
      </c>
      <c r="P117" s="85">
        <f>RATE(1,,-O116,O117)*100</f>
        <v>4.972516247407737</v>
      </c>
      <c r="Q117" s="115">
        <f>SUM(B117:M117)</f>
        <v>136163</v>
      </c>
      <c r="R117" s="2"/>
      <c r="S117" s="13"/>
      <c r="T117" s="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CW117" s="28" t="s">
        <v>63</v>
      </c>
      <c r="CX117" s="28" t="s">
        <v>71</v>
      </c>
      <c r="CY117" s="28" t="s">
        <v>64</v>
      </c>
      <c r="CZ117" s="28" t="s">
        <v>65</v>
      </c>
    </row>
    <row r="118" spans="1:104" s="28" customFormat="1" ht="12.75">
      <c r="A118" s="11">
        <v>98</v>
      </c>
      <c r="B118" s="14">
        <v>9000.5</v>
      </c>
      <c r="C118" s="14">
        <v>11221.9</v>
      </c>
      <c r="D118" s="14">
        <v>12009.8</v>
      </c>
      <c r="E118" s="68">
        <v>12059.5</v>
      </c>
      <c r="F118" s="68">
        <v>11309.1</v>
      </c>
      <c r="G118" s="68">
        <v>11488</v>
      </c>
      <c r="H118" s="68">
        <v>10030</v>
      </c>
      <c r="I118" s="68">
        <v>9710.7</v>
      </c>
      <c r="J118" s="68">
        <v>10763.4</v>
      </c>
      <c r="K118" s="68">
        <v>10783.5</v>
      </c>
      <c r="L118" s="68">
        <v>11962.3</v>
      </c>
      <c r="M118" s="68">
        <v>12883</v>
      </c>
      <c r="N118" s="82">
        <f>SUM(B118:M118)</f>
        <v>133221.69999999998</v>
      </c>
      <c r="O118" s="84">
        <f>SUM(B118:D118)</f>
        <v>32232.2</v>
      </c>
      <c r="P118" s="84">
        <f>RATE(1,,-O119,O118)*100</f>
        <v>8.442312156619982</v>
      </c>
      <c r="Q118" s="114">
        <f>SUM(B118:M118)</f>
        <v>133221.69999999998</v>
      </c>
      <c r="R118" s="2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CT118" s="28" t="s">
        <v>118</v>
      </c>
      <c r="CU118" s="28" t="s">
        <v>116</v>
      </c>
      <c r="CW118" s="102">
        <f>SUM(BT130:BV130)</f>
        <v>55.4204</v>
      </c>
      <c r="CX118" s="102">
        <f>SUM(BW130:BY130)</f>
        <v>65.02369999999999</v>
      </c>
      <c r="CY118" s="102">
        <f>SUM(BZ130:CB130)</f>
        <v>68.9585</v>
      </c>
      <c r="CZ118" s="102">
        <f>SUM(CC130:CE130)</f>
        <v>77.5112</v>
      </c>
    </row>
    <row r="119" spans="1:108" s="28" customFormat="1" ht="12.75">
      <c r="A119" s="16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3"/>
      <c r="L119" s="3"/>
      <c r="M119" s="3"/>
      <c r="N119" s="82"/>
      <c r="O119" s="86">
        <f>SUM(B117:D117)</f>
        <v>29722.9</v>
      </c>
      <c r="P119" s="84"/>
      <c r="Q119" s="84"/>
      <c r="R119" s="2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CW119" s="2" t="s">
        <v>66</v>
      </c>
      <c r="CX119" s="2" t="s">
        <v>67</v>
      </c>
      <c r="CY119" s="2" t="s">
        <v>68</v>
      </c>
      <c r="CZ119" s="2" t="s">
        <v>69</v>
      </c>
      <c r="DA119" s="2" t="s">
        <v>70</v>
      </c>
      <c r="DB119" s="2" t="s">
        <v>94</v>
      </c>
      <c r="DC119" s="2" t="s">
        <v>99</v>
      </c>
      <c r="DD119" s="2" t="s">
        <v>113</v>
      </c>
    </row>
    <row r="120" spans="1:108" s="28" customFormat="1" ht="12.75">
      <c r="A120" s="11">
        <v>96</v>
      </c>
      <c r="B120" s="18">
        <f aca="true" t="shared" si="130" ref="B120:M120">RATE(1,,-B115,B116)*100</f>
        <v>28.369987063389384</v>
      </c>
      <c r="C120" s="18">
        <f t="shared" si="130"/>
        <v>17.780955785961137</v>
      </c>
      <c r="D120" s="18">
        <f t="shared" si="130"/>
        <v>16.91338267653531</v>
      </c>
      <c r="E120" s="18">
        <f t="shared" si="130"/>
        <v>4.715495176215792</v>
      </c>
      <c r="F120" s="18">
        <f t="shared" si="130"/>
        <v>5.541987600976888</v>
      </c>
      <c r="G120" s="18">
        <f t="shared" si="130"/>
        <v>0.4979548283834209</v>
      </c>
      <c r="H120" s="18">
        <f t="shared" si="130"/>
        <v>-5.608011444921315</v>
      </c>
      <c r="I120" s="18">
        <f t="shared" si="130"/>
        <v>-8.725148402902102</v>
      </c>
      <c r="J120" s="18">
        <f t="shared" si="130"/>
        <v>-8.948423546564616</v>
      </c>
      <c r="K120" s="18">
        <f t="shared" si="130"/>
        <v>2.811523776466498</v>
      </c>
      <c r="L120" s="18">
        <f t="shared" si="130"/>
        <v>-0.5583180668236931</v>
      </c>
      <c r="M120" s="18">
        <f t="shared" si="130"/>
        <v>3.93807944203452</v>
      </c>
      <c r="N120" s="18">
        <f aca="true" t="shared" si="131" ref="N120:Q122">RATE(1,,-N115,N116)*100</f>
        <v>3.782853942473096</v>
      </c>
      <c r="O120" s="18">
        <f t="shared" si="131"/>
        <v>3.782853942473096</v>
      </c>
      <c r="P120" s="18" t="e">
        <f t="shared" si="131"/>
        <v>#NUM!</v>
      </c>
      <c r="Q120" s="18">
        <f t="shared" si="131"/>
        <v>3.782853942473096</v>
      </c>
      <c r="R120" s="2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CU120" s="28" t="s">
        <v>116</v>
      </c>
      <c r="CW120" s="102">
        <f aca="true" t="shared" si="132" ref="CW120:DD120">CW135+CW139</f>
        <v>64.2188</v>
      </c>
      <c r="CX120" s="102">
        <f t="shared" si="132"/>
        <v>75.1365</v>
      </c>
      <c r="CY120" s="102">
        <f t="shared" si="132"/>
        <v>79.1682</v>
      </c>
      <c r="CZ120" s="102">
        <f t="shared" si="132"/>
        <v>86.066059</v>
      </c>
      <c r="DA120" s="102">
        <f t="shared" si="132"/>
        <v>66.9518</v>
      </c>
      <c r="DB120" s="102">
        <f t="shared" si="132"/>
        <v>73.332314</v>
      </c>
      <c r="DC120" s="102">
        <f t="shared" si="132"/>
        <v>75.09899999999999</v>
      </c>
      <c r="DD120" s="102">
        <f t="shared" si="132"/>
        <v>78.18299999999999</v>
      </c>
    </row>
    <row r="121" spans="1:105" s="28" customFormat="1" ht="15">
      <c r="A121" s="11">
        <v>97</v>
      </c>
      <c r="B121" s="18">
        <f aca="true" t="shared" si="133" ref="B121:M122">RATE(1,,-B116,B117)*100</f>
        <v>-8.95898417817192</v>
      </c>
      <c r="C121" s="18">
        <f t="shared" si="133"/>
        <v>-5.271678640089038</v>
      </c>
      <c r="D121" s="18">
        <f t="shared" si="133"/>
        <v>-3.097784241594658</v>
      </c>
      <c r="E121" s="18">
        <f t="shared" si="133"/>
        <v>7.1317100686283705</v>
      </c>
      <c r="F121" s="18">
        <f t="shared" si="133"/>
        <v>4.5265218939124345</v>
      </c>
      <c r="G121" s="18">
        <f t="shared" si="133"/>
        <v>9.640771544859335</v>
      </c>
      <c r="H121" s="18">
        <f t="shared" si="133"/>
        <v>19.296756592906934</v>
      </c>
      <c r="I121" s="18">
        <f t="shared" si="133"/>
        <v>13.972334055951263</v>
      </c>
      <c r="J121" s="18">
        <f t="shared" si="133"/>
        <v>13.430744595676527</v>
      </c>
      <c r="K121" s="18">
        <f t="shared" si="133"/>
        <v>5.207629979743418</v>
      </c>
      <c r="L121" s="18">
        <f t="shared" si="133"/>
        <v>3.8161242214229443</v>
      </c>
      <c r="M121" s="18">
        <f t="shared" si="133"/>
        <v>1.702127659574478</v>
      </c>
      <c r="N121" s="18">
        <f t="shared" si="131"/>
        <v>4.972516247407737</v>
      </c>
      <c r="O121" s="18">
        <f t="shared" si="131"/>
        <v>4.972516247407737</v>
      </c>
      <c r="P121" s="18">
        <f t="shared" si="131"/>
        <v>31.44880354954657</v>
      </c>
      <c r="Q121" s="18">
        <f t="shared" si="131"/>
        <v>4.972516247407737</v>
      </c>
      <c r="R121" s="2"/>
      <c r="S121" s="13"/>
      <c r="T121"/>
      <c r="U121"/>
      <c r="V121"/>
      <c r="W121"/>
      <c r="X121"/>
      <c r="Y121"/>
      <c r="Z121"/>
      <c r="AA121"/>
      <c r="AB121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U121" s="28" t="s">
        <v>120</v>
      </c>
      <c r="CW121" s="103">
        <f>RATE(1,,-CW118,CW120)*100</f>
        <v>15.875742506369503</v>
      </c>
      <c r="CX121" s="103">
        <f>RATE(1,,-CX118,CX120)*100</f>
        <v>15.552483171520546</v>
      </c>
      <c r="CY121" s="103">
        <f>RATE(1,,-CY118,CY120)*100</f>
        <v>14.805571466896769</v>
      </c>
      <c r="CZ121" s="103">
        <f>RATE(1,,-CZ118,CZ120)*100</f>
        <v>11.03693272714137</v>
      </c>
      <c r="DA121" s="103">
        <f>RATE(1,,-CW120,DA120)*100</f>
        <v>4.255763109868145</v>
      </c>
    </row>
    <row r="122" spans="1:77" s="28" customFormat="1" ht="12.75">
      <c r="A122" s="11">
        <v>98</v>
      </c>
      <c r="B122" s="18">
        <f>RATE(1,,-B117,B118)*100</f>
        <v>-0.37082134159840324</v>
      </c>
      <c r="C122" s="18">
        <f>RATE(1,,-C117,C118)*100</f>
        <v>19.866481521042516</v>
      </c>
      <c r="D122" s="18">
        <f t="shared" si="133"/>
        <v>6.0290105854205605</v>
      </c>
      <c r="E122" s="18">
        <f t="shared" si="133"/>
        <v>5.825932816174668</v>
      </c>
      <c r="F122" s="18">
        <f t="shared" si="133"/>
        <v>-3.7080871208896005</v>
      </c>
      <c r="G122" s="18">
        <f t="shared" si="133"/>
        <v>-7.292036540882528</v>
      </c>
      <c r="H122" s="18">
        <f t="shared" si="133"/>
        <v>-15.048954839583956</v>
      </c>
      <c r="I122" s="18">
        <f t="shared" si="133"/>
        <v>-12.044744350346447</v>
      </c>
      <c r="J122" s="18">
        <f t="shared" si="133"/>
        <v>-5.0344097406034924</v>
      </c>
      <c r="K122" s="18">
        <f t="shared" si="133"/>
        <v>-13.489771359807467</v>
      </c>
      <c r="L122" s="18">
        <f t="shared" si="133"/>
        <v>1.0841642724353495</v>
      </c>
      <c r="M122" s="18">
        <f t="shared" si="133"/>
        <v>3.661087866108781</v>
      </c>
      <c r="N122" s="18">
        <f t="shared" si="131"/>
        <v>-2.1601316069710643</v>
      </c>
      <c r="O122" s="18">
        <f t="shared" si="131"/>
        <v>-76.3282242606288</v>
      </c>
      <c r="P122" s="18">
        <f t="shared" si="131"/>
        <v>69.77947856924777</v>
      </c>
      <c r="Q122" s="18">
        <f t="shared" si="131"/>
        <v>-2.1601316069710643</v>
      </c>
      <c r="R122" s="2"/>
      <c r="S122" s="2"/>
      <c r="T122" s="22">
        <v>35431</v>
      </c>
      <c r="U122" s="22">
        <v>35462</v>
      </c>
      <c r="V122" s="22">
        <v>35490</v>
      </c>
      <c r="W122" s="22">
        <v>35521</v>
      </c>
      <c r="X122" s="22">
        <v>35551</v>
      </c>
      <c r="Y122" s="22">
        <v>35582</v>
      </c>
      <c r="Z122" s="22">
        <v>35612</v>
      </c>
      <c r="AA122" s="22">
        <v>35643</v>
      </c>
      <c r="AB122" s="22">
        <v>35674</v>
      </c>
      <c r="AC122" s="22">
        <v>35704</v>
      </c>
      <c r="AD122" s="22">
        <v>35735</v>
      </c>
      <c r="AE122" s="22">
        <v>35765</v>
      </c>
      <c r="AF122" s="22">
        <v>35796</v>
      </c>
      <c r="AG122" s="22">
        <v>35827</v>
      </c>
      <c r="AH122" s="22">
        <v>35855</v>
      </c>
      <c r="AI122" s="22">
        <v>35886</v>
      </c>
      <c r="AJ122" s="22">
        <v>35916</v>
      </c>
      <c r="AK122" s="22">
        <v>35947</v>
      </c>
      <c r="AL122" s="22">
        <v>35977</v>
      </c>
      <c r="AM122" s="22">
        <v>36008</v>
      </c>
      <c r="AN122" s="22">
        <v>36039</v>
      </c>
      <c r="AO122" s="22">
        <v>36069</v>
      </c>
      <c r="AP122" s="22">
        <v>36100</v>
      </c>
      <c r="AQ122" s="22">
        <v>36130</v>
      </c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108" s="28" customFormat="1" ht="12.75">
      <c r="A123" s="1" t="s">
        <v>29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3"/>
      <c r="L123" s="3"/>
      <c r="M123" s="3"/>
      <c r="N123" s="2"/>
      <c r="O123" s="2"/>
      <c r="P123" s="2"/>
      <c r="Q123" s="2"/>
      <c r="R123" s="2"/>
      <c r="S123" s="2" t="s">
        <v>28</v>
      </c>
      <c r="T123" s="7">
        <f>AR105</f>
        <v>78110.96457527802</v>
      </c>
      <c r="U123" s="7">
        <f aca="true" t="shared" si="134" ref="U123:AH123">AS105</f>
        <v>69628.35685028897</v>
      </c>
      <c r="V123" s="7">
        <f t="shared" si="134"/>
        <v>86131.59348543201</v>
      </c>
      <c r="W123" s="7">
        <f t="shared" si="134"/>
        <v>86244.62176119587</v>
      </c>
      <c r="X123" s="7">
        <f t="shared" si="134"/>
        <v>85574.11241682248</v>
      </c>
      <c r="Y123" s="7">
        <f t="shared" si="134"/>
        <v>87291.2384533425</v>
      </c>
      <c r="Z123" s="7">
        <f t="shared" si="134"/>
        <v>92130.28343396101</v>
      </c>
      <c r="AA123" s="7">
        <f t="shared" si="134"/>
        <v>85626.10391198349</v>
      </c>
      <c r="AB123" s="7">
        <f t="shared" si="134"/>
        <v>91715.83874655873</v>
      </c>
      <c r="AC123" s="7">
        <f t="shared" si="134"/>
        <v>95997.28407504177</v>
      </c>
      <c r="AD123" s="7">
        <f t="shared" si="134"/>
        <v>88194.02636794423</v>
      </c>
      <c r="AE123" s="7">
        <f t="shared" si="134"/>
        <v>92055.21536826568</v>
      </c>
      <c r="AF123" s="7">
        <f t="shared" si="134"/>
        <v>73167.0458554158</v>
      </c>
      <c r="AG123" s="7">
        <f t="shared" si="134"/>
        <v>73629.25238095238</v>
      </c>
      <c r="AH123" s="7">
        <f t="shared" si="134"/>
        <v>86027.17025871159</v>
      </c>
      <c r="AI123" s="7">
        <f aca="true" t="shared" si="135" ref="AI123:AN124">BG105</f>
        <v>82495.512010825</v>
      </c>
      <c r="AJ123" s="7">
        <f t="shared" si="135"/>
        <v>77623.23778088391</v>
      </c>
      <c r="AK123" s="7">
        <f t="shared" si="135"/>
        <v>79256.81901355562</v>
      </c>
      <c r="AL123" s="7">
        <f t="shared" si="135"/>
        <v>82068.07324554745</v>
      </c>
      <c r="AM123" s="7">
        <f t="shared" si="135"/>
        <v>76873.02482084744</v>
      </c>
      <c r="AN123" s="7">
        <f t="shared" si="135"/>
        <v>83396.09731796409</v>
      </c>
      <c r="AO123" s="7">
        <f aca="true" t="shared" si="136" ref="AO123:AQ124">BM105</f>
        <v>84121.71856957366</v>
      </c>
      <c r="AP123" s="7">
        <f t="shared" si="136"/>
        <v>79642.96770879548</v>
      </c>
      <c r="AQ123" s="7">
        <f t="shared" si="136"/>
        <v>87509.57995591807</v>
      </c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CW123" s="28" t="s">
        <v>63</v>
      </c>
      <c r="CX123" s="28" t="s">
        <v>71</v>
      </c>
      <c r="CY123" s="28" t="s">
        <v>64</v>
      </c>
      <c r="CZ123" s="28" t="s">
        <v>65</v>
      </c>
      <c r="DA123" s="2"/>
      <c r="DB123" s="2"/>
      <c r="DC123" s="2"/>
      <c r="DD123" s="2"/>
    </row>
    <row r="124" spans="1:104" s="28" customFormat="1" ht="12.75">
      <c r="A124" s="11">
        <v>95</v>
      </c>
      <c r="B124" s="14">
        <v>8884</v>
      </c>
      <c r="C124" s="14">
        <v>9852</v>
      </c>
      <c r="D124" s="14">
        <v>11666</v>
      </c>
      <c r="E124" s="14">
        <v>11092</v>
      </c>
      <c r="F124" s="14">
        <v>11817</v>
      </c>
      <c r="G124" s="14">
        <v>11833</v>
      </c>
      <c r="H124" s="14">
        <v>11309</v>
      </c>
      <c r="I124" s="14">
        <v>11515</v>
      </c>
      <c r="J124" s="14">
        <v>11617</v>
      </c>
      <c r="K124" s="14">
        <v>11732</v>
      </c>
      <c r="L124" s="14">
        <v>11876</v>
      </c>
      <c r="M124" s="14">
        <v>11806</v>
      </c>
      <c r="N124" s="82">
        <f>SUM(B124:M124)</f>
        <v>134999</v>
      </c>
      <c r="O124" s="84">
        <f>SUM(B124:M124)</f>
        <v>134999</v>
      </c>
      <c r="P124" s="85"/>
      <c r="Q124" s="115">
        <f>SUM(B124:M124)</f>
        <v>134999</v>
      </c>
      <c r="R124" s="2"/>
      <c r="S124" s="2" t="s">
        <v>29</v>
      </c>
      <c r="T124" s="7">
        <f>AR106</f>
        <v>77762.2515038242</v>
      </c>
      <c r="U124" s="7">
        <f aca="true" t="shared" si="137" ref="U124:AH124">AS106</f>
        <v>64272.39782571122</v>
      </c>
      <c r="V124" s="7">
        <f t="shared" si="137"/>
        <v>79920.52142775894</v>
      </c>
      <c r="W124" s="7">
        <f t="shared" si="137"/>
        <v>79012.10135065833</v>
      </c>
      <c r="X124" s="7">
        <f t="shared" si="137"/>
        <v>77321.44587736917</v>
      </c>
      <c r="Y124" s="7">
        <f t="shared" si="137"/>
        <v>76756.21327903826</v>
      </c>
      <c r="Z124" s="7">
        <f t="shared" si="137"/>
        <v>84436.49096049696</v>
      </c>
      <c r="AA124" s="7">
        <f t="shared" si="137"/>
        <v>76605.2328273747</v>
      </c>
      <c r="AB124" s="7">
        <f t="shared" si="137"/>
        <v>77735.12353278928</v>
      </c>
      <c r="AC124" s="7">
        <f t="shared" si="137"/>
        <v>82626.45141460709</v>
      </c>
      <c r="AD124" s="7">
        <f t="shared" si="137"/>
        <v>75311.15427764539</v>
      </c>
      <c r="AE124" s="7">
        <f t="shared" si="137"/>
        <v>84659.83882078782</v>
      </c>
      <c r="AF124" s="7">
        <f t="shared" si="137"/>
        <v>65531.737413040704</v>
      </c>
      <c r="AG124" s="7">
        <f t="shared" si="137"/>
        <v>63489.658412698416</v>
      </c>
      <c r="AH124" s="7">
        <f t="shared" si="137"/>
        <v>73796.60219176847</v>
      </c>
      <c r="AI124" s="7">
        <f t="shared" si="135"/>
        <v>70136.56885435016</v>
      </c>
      <c r="AJ124" s="7">
        <f t="shared" si="135"/>
        <v>64985.90233247985</v>
      </c>
      <c r="AK124" s="7">
        <f t="shared" si="135"/>
        <v>67097.77040796421</v>
      </c>
      <c r="AL124" s="7">
        <f t="shared" si="135"/>
        <v>67318.3374551323</v>
      </c>
      <c r="AM124" s="7">
        <f t="shared" si="135"/>
        <v>64630.329529514005</v>
      </c>
      <c r="AN124" s="7">
        <f t="shared" si="135"/>
        <v>65711.50329831884</v>
      </c>
      <c r="AO124" s="7">
        <f t="shared" si="136"/>
        <v>68777.85459253861</v>
      </c>
      <c r="AP124" s="7">
        <f t="shared" si="136"/>
        <v>67040.06308857602</v>
      </c>
      <c r="AQ124" s="7">
        <f t="shared" si="136"/>
        <v>73552.5367408013</v>
      </c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CU124" s="28" t="s">
        <v>117</v>
      </c>
      <c r="CW124" s="102">
        <f>SUM(BT131:BV131)</f>
        <v>54.152699999999996</v>
      </c>
      <c r="CX124" s="102">
        <f>SUM(BW131:BY131)</f>
        <v>59.9971</v>
      </c>
      <c r="CY124" s="102">
        <f>SUM(BZ131:CB131)</f>
        <v>57.2419</v>
      </c>
      <c r="CZ124" s="102">
        <f>SUM(CC131:CE131)</f>
        <v>68.8387</v>
      </c>
    </row>
    <row r="125" spans="1:83" s="28" customFormat="1" ht="12.75">
      <c r="A125" s="11">
        <v>96</v>
      </c>
      <c r="B125" s="14">
        <v>12055</v>
      </c>
      <c r="C125" s="14">
        <v>11474</v>
      </c>
      <c r="D125" s="14">
        <v>12135</v>
      </c>
      <c r="E125" s="14">
        <v>12623</v>
      </c>
      <c r="F125" s="14">
        <v>12679</v>
      </c>
      <c r="G125" s="14">
        <v>11728</v>
      </c>
      <c r="H125" s="14">
        <v>12729</v>
      </c>
      <c r="I125" s="14">
        <v>12958</v>
      </c>
      <c r="J125" s="14">
        <v>11404</v>
      </c>
      <c r="K125" s="14">
        <v>13544</v>
      </c>
      <c r="L125" s="14">
        <v>13361</v>
      </c>
      <c r="M125" s="14">
        <v>13598</v>
      </c>
      <c r="N125" s="82">
        <f>SUM(B125:M125)</f>
        <v>150288</v>
      </c>
      <c r="O125" s="84">
        <f>SUM(B125:M125)</f>
        <v>150288</v>
      </c>
      <c r="P125" s="85">
        <f>RATE(1,,-O124,O125)*100</f>
        <v>11.325269076067212</v>
      </c>
      <c r="Q125" s="115">
        <f>SUM(B125:M125)</f>
        <v>150288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21">
        <v>35065</v>
      </c>
      <c r="BU125" s="121">
        <v>35096</v>
      </c>
      <c r="BV125" s="121">
        <v>35125</v>
      </c>
      <c r="BW125" s="121">
        <v>35156</v>
      </c>
      <c r="BX125" s="121">
        <v>35186</v>
      </c>
      <c r="BY125" s="121">
        <v>35217</v>
      </c>
      <c r="BZ125" s="121">
        <v>35247</v>
      </c>
      <c r="CA125" s="121">
        <v>35278</v>
      </c>
      <c r="CB125" s="121">
        <v>35309</v>
      </c>
      <c r="CC125" s="121">
        <v>35339</v>
      </c>
      <c r="CD125" s="121">
        <v>35370</v>
      </c>
      <c r="CE125" s="121">
        <v>35400</v>
      </c>
    </row>
    <row r="126" spans="1:108" s="28" customFormat="1" ht="15">
      <c r="A126" s="11">
        <v>97</v>
      </c>
      <c r="B126" s="14">
        <v>12515</v>
      </c>
      <c r="C126" s="14">
        <v>11484</v>
      </c>
      <c r="D126" s="14">
        <v>13058</v>
      </c>
      <c r="E126" s="14">
        <v>12805</v>
      </c>
      <c r="F126" s="14">
        <v>12266</v>
      </c>
      <c r="G126" s="14">
        <v>12278</v>
      </c>
      <c r="H126" s="14">
        <v>12647</v>
      </c>
      <c r="I126" s="14">
        <v>11494</v>
      </c>
      <c r="J126" s="14">
        <v>11546</v>
      </c>
      <c r="K126" s="14">
        <v>12591</v>
      </c>
      <c r="L126" s="14">
        <v>11710</v>
      </c>
      <c r="M126" s="14">
        <v>10216</v>
      </c>
      <c r="N126" s="82">
        <f>SUM(B126:M126)</f>
        <v>144610</v>
      </c>
      <c r="O126" s="84">
        <f>SUM(B126:M126)</f>
        <v>144610</v>
      </c>
      <c r="P126" s="85">
        <f>RATE(1,,-O125,O126)*100</f>
        <v>-3.7780794208453075</v>
      </c>
      <c r="Q126" s="115">
        <f>SUM(B126:M126)</f>
        <v>144610</v>
      </c>
      <c r="R126" s="2"/>
      <c r="S126" s="13"/>
      <c r="T126" s="13"/>
      <c r="U126" s="13"/>
      <c r="V126" s="13"/>
      <c r="W126" s="13"/>
      <c r="X126" s="13"/>
      <c r="Y126" s="13"/>
      <c r="Z126"/>
      <c r="AA126"/>
      <c r="AB126"/>
      <c r="AC126"/>
      <c r="AD126"/>
      <c r="AE126"/>
      <c r="AF126"/>
      <c r="AG126"/>
      <c r="AH126"/>
      <c r="AI126" s="2"/>
      <c r="AJ126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CU126" s="28" t="s">
        <v>117</v>
      </c>
      <c r="CW126" s="102">
        <f aca="true" t="shared" si="138" ref="CW126:DD126">CW152+CW156</f>
        <v>55.793</v>
      </c>
      <c r="CX126" s="102">
        <f t="shared" si="138"/>
        <v>62.4717</v>
      </c>
      <c r="CY126" s="102">
        <f t="shared" si="138"/>
        <v>64.39770000000001</v>
      </c>
      <c r="CZ126" s="102">
        <f t="shared" si="138"/>
        <v>74.2410687</v>
      </c>
      <c r="DA126" s="102">
        <f t="shared" si="138"/>
        <v>56.41756</v>
      </c>
      <c r="DB126" s="102">
        <f t="shared" si="138"/>
        <v>61.096000000000004</v>
      </c>
      <c r="DC126" s="102">
        <f t="shared" si="138"/>
        <v>59.0055</v>
      </c>
      <c r="DD126" s="102">
        <f t="shared" si="138"/>
        <v>68.418923</v>
      </c>
    </row>
    <row r="127" spans="1:108" s="28" customFormat="1" ht="12.75">
      <c r="A127" s="11">
        <v>98</v>
      </c>
      <c r="B127" s="14">
        <v>7486.1</v>
      </c>
      <c r="C127" s="14">
        <v>7884.2</v>
      </c>
      <c r="D127" s="2">
        <v>8288.2</v>
      </c>
      <c r="E127" s="88">
        <v>8207.3</v>
      </c>
      <c r="F127" s="89">
        <v>7590.9</v>
      </c>
      <c r="G127" s="89">
        <v>7748.3</v>
      </c>
      <c r="H127" s="89">
        <v>7098.3</v>
      </c>
      <c r="I127" s="89">
        <v>7117.4</v>
      </c>
      <c r="J127" s="88">
        <v>7253.1</v>
      </c>
      <c r="K127" s="88">
        <v>7646.2</v>
      </c>
      <c r="L127" s="88">
        <v>8330.6</v>
      </c>
      <c r="M127" s="88">
        <v>8693</v>
      </c>
      <c r="N127" s="82">
        <f>SUM(B127:M127)</f>
        <v>93343.6</v>
      </c>
      <c r="O127" s="84">
        <f>SUM(B127:D127)</f>
        <v>23658.5</v>
      </c>
      <c r="P127" s="84">
        <f>RATE(1,,-O128,O127)*100</f>
        <v>-36.1564616671614</v>
      </c>
      <c r="Q127" s="114">
        <f>SUM(B127:M127)</f>
        <v>93343.6</v>
      </c>
      <c r="R127" s="2"/>
      <c r="S127" s="2"/>
      <c r="T127" s="22">
        <v>35431</v>
      </c>
      <c r="U127" s="22">
        <v>35462</v>
      </c>
      <c r="V127" s="22">
        <v>35490</v>
      </c>
      <c r="W127" s="22">
        <v>35521</v>
      </c>
      <c r="X127" s="22">
        <v>35551</v>
      </c>
      <c r="Y127" s="22">
        <v>35582</v>
      </c>
      <c r="Z127" s="22">
        <v>35612</v>
      </c>
      <c r="AA127" s="22">
        <v>35643</v>
      </c>
      <c r="AB127" s="22">
        <v>35674</v>
      </c>
      <c r="AC127" s="22">
        <v>35704</v>
      </c>
      <c r="AD127" s="22">
        <v>35735</v>
      </c>
      <c r="AE127" s="22">
        <v>35765</v>
      </c>
      <c r="AF127" s="22">
        <v>35796</v>
      </c>
      <c r="AG127" s="22">
        <v>35827</v>
      </c>
      <c r="AH127" s="22">
        <v>35855</v>
      </c>
      <c r="AI127" s="22">
        <v>35886</v>
      </c>
      <c r="AJ127" s="22">
        <v>35916</v>
      </c>
      <c r="AK127" s="22">
        <v>35947</v>
      </c>
      <c r="AL127" s="22">
        <v>35977</v>
      </c>
      <c r="AM127" s="22">
        <v>36008</v>
      </c>
      <c r="AN127" s="22">
        <v>36039</v>
      </c>
      <c r="AO127" s="22">
        <v>36069</v>
      </c>
      <c r="AP127" s="22">
        <v>36100</v>
      </c>
      <c r="AQ127" s="22">
        <v>36130</v>
      </c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 t="s">
        <v>116</v>
      </c>
      <c r="BS127" s="2" t="s">
        <v>41</v>
      </c>
      <c r="BT127" s="82">
        <f>AG137/1000</f>
        <v>28.599773242630384</v>
      </c>
      <c r="BU127" s="82">
        <f aca="true" t="shared" si="139" ref="BU127:CE127">AH137/1000</f>
        <v>34.285444055613354</v>
      </c>
      <c r="BV127" s="82">
        <f t="shared" si="139"/>
        <v>38.83953883953885</v>
      </c>
      <c r="BW127" s="82">
        <f t="shared" si="139"/>
        <v>33.91959798994976</v>
      </c>
      <c r="BX127" s="82">
        <f t="shared" si="139"/>
        <v>31.996242367308593</v>
      </c>
      <c r="BY127" s="82">
        <f t="shared" si="139"/>
        <v>33.64872313062649</v>
      </c>
      <c r="BZ127" s="82">
        <f t="shared" si="139"/>
        <v>34.99817050859861</v>
      </c>
      <c r="CA127" s="82">
        <f t="shared" si="139"/>
        <v>32.05568445475638</v>
      </c>
      <c r="CB127" s="82">
        <f t="shared" si="139"/>
        <v>35.29840546697039</v>
      </c>
      <c r="CC127" s="82">
        <f t="shared" si="139"/>
        <v>35.26165895336419</v>
      </c>
      <c r="CD127" s="82">
        <f t="shared" si="139"/>
        <v>35.346517014074465</v>
      </c>
      <c r="CE127" s="82">
        <f t="shared" si="139"/>
        <v>36.64732770745429</v>
      </c>
      <c r="CU127" s="122"/>
      <c r="CV127" s="122"/>
      <c r="CW127" s="35" t="s">
        <v>66</v>
      </c>
      <c r="CX127" s="35" t="s">
        <v>67</v>
      </c>
      <c r="CY127" s="35" t="s">
        <v>68</v>
      </c>
      <c r="CZ127" s="35" t="s">
        <v>69</v>
      </c>
      <c r="DA127" s="35" t="s">
        <v>70</v>
      </c>
      <c r="DB127" s="35" t="s">
        <v>94</v>
      </c>
      <c r="DC127" s="35" t="s">
        <v>99</v>
      </c>
      <c r="DD127" s="35" t="s">
        <v>113</v>
      </c>
    </row>
    <row r="128" spans="1:108" s="28" customFormat="1" ht="12.75">
      <c r="A128" s="16" t="s">
        <v>15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3"/>
      <c r="L128" s="3"/>
      <c r="M128" s="3"/>
      <c r="N128" s="82"/>
      <c r="O128" s="86">
        <f>SUM(B126:D126)</f>
        <v>37057</v>
      </c>
      <c r="P128" s="84"/>
      <c r="Q128" s="84"/>
      <c r="R128" s="2"/>
      <c r="S128" s="2" t="s">
        <v>46</v>
      </c>
      <c r="T128" s="7">
        <f>T123-T124</f>
        <v>348.7130714538216</v>
      </c>
      <c r="U128" s="7">
        <f aca="true" t="shared" si="140" ref="U128:AQ128">U123-U124</f>
        <v>5355.959024577751</v>
      </c>
      <c r="V128" s="7">
        <f t="shared" si="140"/>
        <v>6211.072057673067</v>
      </c>
      <c r="W128" s="7">
        <f t="shared" si="140"/>
        <v>7232.520410537545</v>
      </c>
      <c r="X128" s="7">
        <f t="shared" si="140"/>
        <v>8252.666539453305</v>
      </c>
      <c r="Y128" s="7">
        <f t="shared" si="140"/>
        <v>10535.025174304246</v>
      </c>
      <c r="Z128" s="7">
        <f t="shared" si="140"/>
        <v>7693.792473464055</v>
      </c>
      <c r="AA128" s="7">
        <f t="shared" si="140"/>
        <v>9020.871084608792</v>
      </c>
      <c r="AB128" s="7">
        <f t="shared" si="140"/>
        <v>13980.71521376945</v>
      </c>
      <c r="AC128" s="7">
        <f t="shared" si="140"/>
        <v>13370.83266043468</v>
      </c>
      <c r="AD128" s="7">
        <f t="shared" si="140"/>
        <v>12882.872090298843</v>
      </c>
      <c r="AE128" s="7">
        <f t="shared" si="140"/>
        <v>7395.376547477863</v>
      </c>
      <c r="AF128" s="7">
        <f t="shared" si="140"/>
        <v>7635.3084423750915</v>
      </c>
      <c r="AG128" s="7">
        <f t="shared" si="140"/>
        <v>10139.593968253968</v>
      </c>
      <c r="AH128" s="7">
        <f t="shared" si="140"/>
        <v>12230.568066943117</v>
      </c>
      <c r="AI128" s="7">
        <f t="shared" si="140"/>
        <v>12358.943156474837</v>
      </c>
      <c r="AJ128" s="7">
        <f t="shared" si="140"/>
        <v>12637.335448404061</v>
      </c>
      <c r="AK128" s="7">
        <f t="shared" si="140"/>
        <v>12159.048605591408</v>
      </c>
      <c r="AL128" s="7">
        <f t="shared" si="140"/>
        <v>14749.735790415143</v>
      </c>
      <c r="AM128" s="7">
        <f t="shared" si="140"/>
        <v>12242.695291333432</v>
      </c>
      <c r="AN128" s="7">
        <f t="shared" si="140"/>
        <v>17684.594019645243</v>
      </c>
      <c r="AO128" s="7">
        <f t="shared" si="140"/>
        <v>15343.863977035042</v>
      </c>
      <c r="AP128" s="7">
        <f t="shared" si="140"/>
        <v>12602.904620219459</v>
      </c>
      <c r="AQ128" s="7">
        <f t="shared" si="140"/>
        <v>13957.043215116777</v>
      </c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 t="s">
        <v>117</v>
      </c>
      <c r="BS128" s="2"/>
      <c r="BT128" s="82">
        <f>AG153/1000</f>
        <v>28.00453514739229</v>
      </c>
      <c r="BU128" s="82">
        <f aca="true" t="shared" si="141" ref="BU128:CE128">AH153/1000</f>
        <v>28.18499952709732</v>
      </c>
      <c r="BV128" s="82">
        <f t="shared" si="141"/>
        <v>28.283878283878288</v>
      </c>
      <c r="BW128" s="82">
        <f t="shared" si="141"/>
        <v>30.978968918667412</v>
      </c>
      <c r="BX128" s="82">
        <f t="shared" si="141"/>
        <v>29.844997651479567</v>
      </c>
      <c r="BY128" s="82">
        <f t="shared" si="141"/>
        <v>26.924490170861656</v>
      </c>
      <c r="BZ128" s="82">
        <f t="shared" si="141"/>
        <v>30.42444200512258</v>
      </c>
      <c r="CA128" s="82">
        <f t="shared" si="141"/>
        <v>28.83526682134571</v>
      </c>
      <c r="CB128" s="82">
        <f t="shared" si="141"/>
        <v>28.21867881548975</v>
      </c>
      <c r="CC128" s="82">
        <f t="shared" si="141"/>
        <v>31.149875400498395</v>
      </c>
      <c r="CD128" s="82">
        <f t="shared" si="141"/>
        <v>29.37822911099234</v>
      </c>
      <c r="CE128" s="82">
        <f t="shared" si="141"/>
        <v>28.92053445850914</v>
      </c>
      <c r="CU128" s="122" t="s">
        <v>121</v>
      </c>
      <c r="CV128" s="122"/>
      <c r="CW128" s="123">
        <f>RATE(1,,-CW124,CW126)*100</f>
        <v>3.0290271768535963</v>
      </c>
      <c r="CX128" s="123">
        <f>RATE(1,,-CX124,CX126)*100</f>
        <v>4.124532685746475</v>
      </c>
      <c r="CY128" s="123">
        <f>RATE(1,,-CY124,CY126)*100</f>
        <v>12.500982671784158</v>
      </c>
      <c r="CZ128" s="123">
        <f>RATE(1,,-CZ124,CZ126)*100</f>
        <v>7.847865662773981</v>
      </c>
      <c r="DA128" s="123">
        <f>RATE(1,,-CW126,DA126)*100</f>
        <v>1.1194235836036777</v>
      </c>
      <c r="DB128" s="123">
        <f>RATE(1,,-CX126,DB126)*100</f>
        <v>-2.2021171186313175</v>
      </c>
      <c r="DC128" s="123">
        <f>RATE(1,,-CY126,DC126)*100</f>
        <v>-8.37328041218866</v>
      </c>
      <c r="DD128" s="123">
        <f>RATE(1,,-CZ126,DD126)*100</f>
        <v>-7.842216985758439</v>
      </c>
    </row>
    <row r="129" spans="1:77" s="28" customFormat="1" ht="12.75">
      <c r="A129" s="2">
        <v>96</v>
      </c>
      <c r="B129" s="18">
        <f aca="true" t="shared" si="142" ref="B129:M129">RATE(1,,-B124,B125)*100</f>
        <v>35.69338135974786</v>
      </c>
      <c r="C129" s="18">
        <f t="shared" si="142"/>
        <v>16.463662200568407</v>
      </c>
      <c r="D129" s="18">
        <f t="shared" si="142"/>
        <v>4.020229727412997</v>
      </c>
      <c r="E129" s="18">
        <f t="shared" si="142"/>
        <v>13.802740714028133</v>
      </c>
      <c r="F129" s="18">
        <f t="shared" si="142"/>
        <v>7.294575611407296</v>
      </c>
      <c r="G129" s="18">
        <f t="shared" si="142"/>
        <v>-0.8873489394067402</v>
      </c>
      <c r="H129" s="18">
        <f t="shared" si="142"/>
        <v>12.556371031921476</v>
      </c>
      <c r="I129" s="18">
        <f t="shared" si="142"/>
        <v>12.531480677377349</v>
      </c>
      <c r="J129" s="18">
        <f t="shared" si="142"/>
        <v>-1.8335198416114318</v>
      </c>
      <c r="K129" s="18">
        <f t="shared" si="142"/>
        <v>15.444936924650518</v>
      </c>
      <c r="L129" s="18">
        <f t="shared" si="142"/>
        <v>12.504210171775012</v>
      </c>
      <c r="M129" s="18">
        <f t="shared" si="142"/>
        <v>15.178722683381334</v>
      </c>
      <c r="N129" s="18">
        <f aca="true" t="shared" si="143" ref="N129:Q131">RATE(1,,-N124,N125)*100</f>
        <v>11.325269076067212</v>
      </c>
      <c r="O129" s="18">
        <f t="shared" si="143"/>
        <v>11.325269076067212</v>
      </c>
      <c r="P129" s="18" t="e">
        <f t="shared" si="143"/>
        <v>#NUM!</v>
      </c>
      <c r="Q129" s="18">
        <f t="shared" si="143"/>
        <v>11.325269076067212</v>
      </c>
      <c r="R129" s="2"/>
      <c r="S129" s="2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83" s="28" customFormat="1" ht="12.75">
      <c r="A130" s="2">
        <v>97</v>
      </c>
      <c r="B130" s="18">
        <f aca="true" t="shared" si="144" ref="B130:M131">RATE(1,,-B125,B126)*100</f>
        <v>3.8158440481128117</v>
      </c>
      <c r="C130" s="18">
        <f t="shared" si="144"/>
        <v>0.08715356458079547</v>
      </c>
      <c r="D130" s="18">
        <f t="shared" si="144"/>
        <v>7.606098063452821</v>
      </c>
      <c r="E130" s="18">
        <f t="shared" si="144"/>
        <v>1.4418125643666342</v>
      </c>
      <c r="F130" s="18">
        <f t="shared" si="144"/>
        <v>-3.2573546809685285</v>
      </c>
      <c r="G130" s="18">
        <f t="shared" si="144"/>
        <v>4.689631650750349</v>
      </c>
      <c r="H130" s="18">
        <f t="shared" si="144"/>
        <v>-0.6441982873752902</v>
      </c>
      <c r="I130" s="18">
        <f t="shared" si="144"/>
        <v>-11.298039820960021</v>
      </c>
      <c r="J130" s="18">
        <f t="shared" si="144"/>
        <v>1.245177130831285</v>
      </c>
      <c r="K130" s="18">
        <f t="shared" si="144"/>
        <v>-7.036326048434727</v>
      </c>
      <c r="L130" s="18">
        <f>RATE(1,,-L125,L126)*100</f>
        <v>-12.356859516503263</v>
      </c>
      <c r="M130" s="18">
        <f t="shared" si="144"/>
        <v>-24.871304603618178</v>
      </c>
      <c r="N130" s="18">
        <f t="shared" si="143"/>
        <v>-3.7780794208453075</v>
      </c>
      <c r="O130" s="18">
        <f t="shared" si="143"/>
        <v>-3.7780794208453075</v>
      </c>
      <c r="P130" s="18" t="e">
        <f t="shared" si="143"/>
        <v>#NUM!</v>
      </c>
      <c r="Q130" s="18">
        <f t="shared" si="143"/>
        <v>-3.7780794208453075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 t="s">
        <v>116</v>
      </c>
      <c r="BS130" s="2" t="s">
        <v>119</v>
      </c>
      <c r="BT130" s="82">
        <f>(AG135+AG139)/1000</f>
        <v>19.8142</v>
      </c>
      <c r="BU130" s="82">
        <f aca="true" t="shared" si="145" ref="BU130:CE130">(AH135+AH139)/1000</f>
        <v>16.1839</v>
      </c>
      <c r="BV130" s="82">
        <f t="shared" si="145"/>
        <v>19.4223</v>
      </c>
      <c r="BW130" s="82">
        <f t="shared" si="145"/>
        <v>21.4655</v>
      </c>
      <c r="BX130" s="82">
        <f t="shared" si="145"/>
        <v>21.6255</v>
      </c>
      <c r="BY130" s="82">
        <f t="shared" si="145"/>
        <v>21.9327</v>
      </c>
      <c r="BZ130" s="82">
        <f t="shared" si="145"/>
        <v>21.9125</v>
      </c>
      <c r="CA130" s="82">
        <f t="shared" si="145"/>
        <v>23.8281</v>
      </c>
      <c r="CB130" s="82">
        <f t="shared" si="145"/>
        <v>23.2179</v>
      </c>
      <c r="CC130" s="82">
        <f t="shared" si="145"/>
        <v>25.005200000000002</v>
      </c>
      <c r="CD130" s="82">
        <f t="shared" si="145"/>
        <v>23.9025</v>
      </c>
      <c r="CE130" s="82">
        <f t="shared" si="145"/>
        <v>28.6035</v>
      </c>
    </row>
    <row r="131" spans="1:83" s="28" customFormat="1" ht="12.75">
      <c r="A131" s="2">
        <v>98</v>
      </c>
      <c r="B131" s="18">
        <f>RATE(1,,-B126,B127)*100</f>
        <v>-40.182980423491806</v>
      </c>
      <c r="C131" s="18">
        <f>RATE(1,,-C126,C127)*100</f>
        <v>-31.346220828979448</v>
      </c>
      <c r="D131" s="18">
        <f t="shared" si="144"/>
        <v>-36.527799050390556</v>
      </c>
      <c r="E131" s="18">
        <f t="shared" si="144"/>
        <v>-35.90550566185085</v>
      </c>
      <c r="F131" s="18">
        <f t="shared" si="144"/>
        <v>-38.11429969020056</v>
      </c>
      <c r="G131" s="18">
        <f t="shared" si="144"/>
        <v>-36.89281641961231</v>
      </c>
      <c r="H131" s="18">
        <f t="shared" si="144"/>
        <v>-43.87364592393453</v>
      </c>
      <c r="I131" s="18">
        <f t="shared" si="144"/>
        <v>-38.077257699669396</v>
      </c>
      <c r="J131" s="18">
        <f t="shared" si="144"/>
        <v>-37.18084184999133</v>
      </c>
      <c r="K131" s="18">
        <f t="shared" si="144"/>
        <v>-39.27249622746407</v>
      </c>
      <c r="L131" s="18">
        <f>RATE(1,,-L126,L127)*100</f>
        <v>-28.859094790777107</v>
      </c>
      <c r="M131" s="18">
        <f t="shared" si="144"/>
        <v>-14.907987470634296</v>
      </c>
      <c r="N131" s="18">
        <f t="shared" si="143"/>
        <v>-35.45149021506119</v>
      </c>
      <c r="O131" s="18">
        <f t="shared" si="143"/>
        <v>-83.63978977940668</v>
      </c>
      <c r="P131" s="18">
        <f t="shared" si="143"/>
        <v>857.0063950395134</v>
      </c>
      <c r="Q131" s="18">
        <f t="shared" si="143"/>
        <v>-35.45149021506119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 t="s">
        <v>117</v>
      </c>
      <c r="BS131" s="2"/>
      <c r="BT131" s="82">
        <f>(AG151+AG155)/1000</f>
        <v>19.7715</v>
      </c>
      <c r="BU131" s="82">
        <f aca="true" t="shared" si="146" ref="BU131:CE131">(AH151+AH155)/1000</f>
        <v>15.0846</v>
      </c>
      <c r="BV131" s="82">
        <f t="shared" si="146"/>
        <v>19.296599999999998</v>
      </c>
      <c r="BW131" s="82">
        <f t="shared" si="146"/>
        <v>20.1962</v>
      </c>
      <c r="BX131" s="82">
        <f t="shared" si="146"/>
        <v>19.594900000000003</v>
      </c>
      <c r="BY131" s="82">
        <f t="shared" si="146"/>
        <v>20.206</v>
      </c>
      <c r="BZ131" s="82">
        <f t="shared" si="146"/>
        <v>19.4659</v>
      </c>
      <c r="CA131" s="82">
        <f t="shared" si="146"/>
        <v>19.7491</v>
      </c>
      <c r="CB131" s="82">
        <f t="shared" si="146"/>
        <v>18.0269</v>
      </c>
      <c r="CC131" s="82">
        <f t="shared" si="146"/>
        <v>20.041</v>
      </c>
      <c r="CD131" s="82">
        <f t="shared" si="146"/>
        <v>20.6415</v>
      </c>
      <c r="CE131" s="82">
        <f t="shared" si="146"/>
        <v>28.156200000000002</v>
      </c>
    </row>
    <row r="132" spans="1:77" s="28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28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/>
      <c r="X133"/>
      <c r="Y133"/>
      <c r="Z133" s="126"/>
      <c r="AA133" s="126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108" s="28" customFormat="1" ht="12.75">
      <c r="A134" s="1" t="s">
        <v>20</v>
      </c>
      <c r="B134" s="3"/>
      <c r="C134" s="3"/>
      <c r="D134" s="11"/>
      <c r="E134" s="1"/>
      <c r="F134" s="3"/>
      <c r="G134" s="3"/>
      <c r="H134" s="3"/>
      <c r="I134" s="3"/>
      <c r="J134" s="11"/>
      <c r="K134" s="3"/>
      <c r="L134" s="3"/>
      <c r="M134" s="3"/>
      <c r="N134" s="2"/>
      <c r="O134" s="2"/>
      <c r="P134" s="2"/>
      <c r="Q134" s="2"/>
      <c r="R134" s="2"/>
      <c r="S134" s="69" t="s">
        <v>48</v>
      </c>
      <c r="T134" s="2"/>
      <c r="U134" s="22">
        <v>34700</v>
      </c>
      <c r="V134" s="60" t="s">
        <v>2</v>
      </c>
      <c r="W134" s="60" t="s">
        <v>3</v>
      </c>
      <c r="X134" s="60" t="s">
        <v>4</v>
      </c>
      <c r="Y134" s="60" t="s">
        <v>5</v>
      </c>
      <c r="Z134" s="60" t="s">
        <v>6</v>
      </c>
      <c r="AA134" s="60" t="s">
        <v>7</v>
      </c>
      <c r="AB134" s="60" t="s">
        <v>8</v>
      </c>
      <c r="AC134" s="60" t="s">
        <v>9</v>
      </c>
      <c r="AD134" s="60" t="s">
        <v>10</v>
      </c>
      <c r="AE134" s="60" t="s">
        <v>11</v>
      </c>
      <c r="AF134" s="60" t="s">
        <v>12</v>
      </c>
      <c r="AG134" s="60">
        <v>35065</v>
      </c>
      <c r="AH134" s="60" t="s">
        <v>2</v>
      </c>
      <c r="AI134" s="60" t="s">
        <v>3</v>
      </c>
      <c r="AJ134" s="60" t="s">
        <v>4</v>
      </c>
      <c r="AK134" s="60" t="s">
        <v>5</v>
      </c>
      <c r="AL134" s="60" t="s">
        <v>6</v>
      </c>
      <c r="AM134" s="60" t="s">
        <v>7</v>
      </c>
      <c r="AN134" s="60" t="s">
        <v>8</v>
      </c>
      <c r="AO134" s="60" t="s">
        <v>9</v>
      </c>
      <c r="AP134" s="60" t="s">
        <v>10</v>
      </c>
      <c r="AQ134" s="60" t="s">
        <v>11</v>
      </c>
      <c r="AR134" s="60" t="s">
        <v>12</v>
      </c>
      <c r="AS134" s="22">
        <v>35431</v>
      </c>
      <c r="AT134" s="60" t="s">
        <v>2</v>
      </c>
      <c r="AU134" s="60" t="s">
        <v>3</v>
      </c>
      <c r="AV134" s="60" t="s">
        <v>4</v>
      </c>
      <c r="AW134" s="60" t="s">
        <v>5</v>
      </c>
      <c r="AX134" s="60" t="s">
        <v>6</v>
      </c>
      <c r="AY134" s="60" t="s">
        <v>7</v>
      </c>
      <c r="AZ134" s="60" t="s">
        <v>8</v>
      </c>
      <c r="BA134" s="60" t="s">
        <v>9</v>
      </c>
      <c r="BB134" s="60" t="s">
        <v>10</v>
      </c>
      <c r="BC134" s="60" t="s">
        <v>11</v>
      </c>
      <c r="BD134" s="60" t="s">
        <v>12</v>
      </c>
      <c r="BE134" s="22">
        <v>35796</v>
      </c>
      <c r="BF134" s="60" t="s">
        <v>2</v>
      </c>
      <c r="BG134" s="60" t="s">
        <v>3</v>
      </c>
      <c r="BH134" s="60" t="s">
        <v>4</v>
      </c>
      <c r="BI134" s="60" t="s">
        <v>5</v>
      </c>
      <c r="BJ134" s="60" t="s">
        <v>6</v>
      </c>
      <c r="BK134" s="60" t="s">
        <v>7</v>
      </c>
      <c r="BL134" s="60" t="s">
        <v>8</v>
      </c>
      <c r="BM134" s="60" t="s">
        <v>9</v>
      </c>
      <c r="BN134" s="60" t="s">
        <v>10</v>
      </c>
      <c r="BO134" s="60" t="s">
        <v>11</v>
      </c>
      <c r="BP134" s="60" t="s">
        <v>12</v>
      </c>
      <c r="BR134" s="69" t="s">
        <v>48</v>
      </c>
      <c r="BS134" s="2"/>
      <c r="BT134" s="22">
        <v>35431</v>
      </c>
      <c r="BU134" s="60" t="s">
        <v>2</v>
      </c>
      <c r="BV134" s="60" t="s">
        <v>3</v>
      </c>
      <c r="BW134" s="60" t="s">
        <v>4</v>
      </c>
      <c r="BX134" s="60" t="s">
        <v>5</v>
      </c>
      <c r="BY134" s="60" t="s">
        <v>6</v>
      </c>
      <c r="BZ134" s="60" t="s">
        <v>7</v>
      </c>
      <c r="CA134" s="60" t="s">
        <v>8</v>
      </c>
      <c r="CB134" s="60" t="s">
        <v>9</v>
      </c>
      <c r="CC134" s="60" t="s">
        <v>10</v>
      </c>
      <c r="CD134" s="60" t="s">
        <v>11</v>
      </c>
      <c r="CE134" s="60" t="s">
        <v>12</v>
      </c>
      <c r="CF134" s="22">
        <v>35796</v>
      </c>
      <c r="CG134" s="60" t="s">
        <v>2</v>
      </c>
      <c r="CH134" s="60" t="s">
        <v>3</v>
      </c>
      <c r="CI134" s="60" t="s">
        <v>4</v>
      </c>
      <c r="CJ134" s="60" t="s">
        <v>5</v>
      </c>
      <c r="CK134" s="60" t="s">
        <v>6</v>
      </c>
      <c r="CL134" s="60" t="s">
        <v>7</v>
      </c>
      <c r="CM134" s="60" t="s">
        <v>8</v>
      </c>
      <c r="CN134" s="60" t="s">
        <v>9</v>
      </c>
      <c r="CO134" s="60" t="s">
        <v>10</v>
      </c>
      <c r="CP134" s="60" t="s">
        <v>11</v>
      </c>
      <c r="CQ134" s="60" t="s">
        <v>12</v>
      </c>
      <c r="CU134" s="69" t="s">
        <v>48</v>
      </c>
      <c r="CV134" s="2"/>
      <c r="CW134" s="2" t="s">
        <v>66</v>
      </c>
      <c r="CX134" s="2" t="s">
        <v>67</v>
      </c>
      <c r="CY134" s="2" t="s">
        <v>68</v>
      </c>
      <c r="CZ134" s="2" t="s">
        <v>69</v>
      </c>
      <c r="DA134" s="2" t="s">
        <v>70</v>
      </c>
      <c r="DB134" s="2" t="s">
        <v>94</v>
      </c>
      <c r="DC134" s="2" t="s">
        <v>99</v>
      </c>
      <c r="DD134" s="2" t="s">
        <v>113</v>
      </c>
    </row>
    <row r="135" spans="1:108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 t="s">
        <v>39</v>
      </c>
      <c r="U135" s="7">
        <f aca="true" t="shared" si="147" ref="U135:AF135">B15</f>
        <v>9179</v>
      </c>
      <c r="V135" s="7">
        <f t="shared" si="147"/>
        <v>8885</v>
      </c>
      <c r="W135" s="7">
        <f t="shared" si="147"/>
        <v>12880</v>
      </c>
      <c r="X135" s="7">
        <f t="shared" si="147"/>
        <v>11991</v>
      </c>
      <c r="Y135" s="7">
        <f t="shared" si="147"/>
        <v>12817</v>
      </c>
      <c r="Z135" s="7">
        <f t="shared" si="147"/>
        <v>14037</v>
      </c>
      <c r="AA135" s="7">
        <f t="shared" si="147"/>
        <v>12268</v>
      </c>
      <c r="AB135" s="7">
        <f t="shared" si="147"/>
        <v>12520</v>
      </c>
      <c r="AC135" s="7">
        <f t="shared" si="147"/>
        <v>12431</v>
      </c>
      <c r="AD135" s="7">
        <f t="shared" si="147"/>
        <v>12344</v>
      </c>
      <c r="AE135" s="7">
        <f t="shared" si="147"/>
        <v>12179</v>
      </c>
      <c r="AF135" s="7">
        <f t="shared" si="147"/>
        <v>17244</v>
      </c>
      <c r="AG135" s="7">
        <f aca="true" t="shared" si="148" ref="AG135:AR135">B16</f>
        <v>9175</v>
      </c>
      <c r="AH135" s="7">
        <f t="shared" si="148"/>
        <v>8654</v>
      </c>
      <c r="AI135" s="7">
        <f t="shared" si="148"/>
        <v>10407</v>
      </c>
      <c r="AJ135" s="7">
        <f t="shared" si="148"/>
        <v>11382</v>
      </c>
      <c r="AK135" s="7">
        <f t="shared" si="148"/>
        <v>12155</v>
      </c>
      <c r="AL135" s="7">
        <f t="shared" si="148"/>
        <v>12266</v>
      </c>
      <c r="AM135" s="7">
        <f t="shared" si="148"/>
        <v>12426</v>
      </c>
      <c r="AN135" s="7">
        <f t="shared" si="148"/>
        <v>14134</v>
      </c>
      <c r="AO135" s="7">
        <f t="shared" si="148"/>
        <v>13419</v>
      </c>
      <c r="AP135" s="7">
        <f t="shared" si="148"/>
        <v>15219</v>
      </c>
      <c r="AQ135" s="7">
        <f t="shared" si="148"/>
        <v>13621</v>
      </c>
      <c r="AR135" s="7">
        <f t="shared" si="148"/>
        <v>18326</v>
      </c>
      <c r="AS135" s="7">
        <f aca="true" t="shared" si="149" ref="AS135:BD135">B17</f>
        <v>11649</v>
      </c>
      <c r="AT135" s="7">
        <f t="shared" si="149"/>
        <v>9809</v>
      </c>
      <c r="AU135" s="7">
        <f t="shared" si="149"/>
        <v>14076</v>
      </c>
      <c r="AV135" s="7">
        <f t="shared" si="149"/>
        <v>14775</v>
      </c>
      <c r="AW135" s="7">
        <f t="shared" si="149"/>
        <v>15164</v>
      </c>
      <c r="AX135" s="7">
        <f t="shared" si="149"/>
        <v>15359</v>
      </c>
      <c r="AY135" s="7">
        <f t="shared" si="149"/>
        <v>15600</v>
      </c>
      <c r="AZ135" s="7">
        <f t="shared" si="149"/>
        <v>16023</v>
      </c>
      <c r="BA135" s="7">
        <f t="shared" si="149"/>
        <v>16592</v>
      </c>
      <c r="BB135" s="7">
        <f t="shared" si="149"/>
        <v>17810</v>
      </c>
      <c r="BC135" s="7">
        <f t="shared" si="149"/>
        <v>16746</v>
      </c>
      <c r="BD135" s="7">
        <f t="shared" si="149"/>
        <v>19188</v>
      </c>
      <c r="BE135" s="7">
        <f aca="true" t="shared" si="150" ref="BE135:BJ135">B18</f>
        <v>12676</v>
      </c>
      <c r="BF135" s="7">
        <f t="shared" si="150"/>
        <v>12158</v>
      </c>
      <c r="BG135" s="7">
        <f t="shared" si="150"/>
        <v>15238</v>
      </c>
      <c r="BH135" s="7">
        <f t="shared" si="150"/>
        <v>15952</v>
      </c>
      <c r="BI135" s="7">
        <f t="shared" si="150"/>
        <v>14927</v>
      </c>
      <c r="BJ135" s="7">
        <f t="shared" si="150"/>
        <v>15609</v>
      </c>
      <c r="BK135" s="7">
        <f aca="true" t="shared" si="151" ref="BK135:BP135">H18</f>
        <v>16157</v>
      </c>
      <c r="BL135" s="7">
        <f t="shared" si="151"/>
        <v>15557</v>
      </c>
      <c r="BM135" s="7">
        <f t="shared" si="151"/>
        <v>15476</v>
      </c>
      <c r="BN135" s="7">
        <f t="shared" si="151"/>
        <v>14730</v>
      </c>
      <c r="BO135" s="7">
        <f t="shared" si="151"/>
        <v>15128</v>
      </c>
      <c r="BP135" s="7">
        <f t="shared" si="151"/>
        <v>20192</v>
      </c>
      <c r="BR135" s="2" t="s">
        <v>93</v>
      </c>
      <c r="BS135" s="2" t="s">
        <v>39</v>
      </c>
      <c r="BT135" s="19">
        <f aca="true" t="shared" si="152" ref="BT135:CC139">AS135/1000</f>
        <v>11.649</v>
      </c>
      <c r="BU135" s="19">
        <f t="shared" si="152"/>
        <v>9.809</v>
      </c>
      <c r="BV135" s="19">
        <f t="shared" si="152"/>
        <v>14.076</v>
      </c>
      <c r="BW135" s="19">
        <f t="shared" si="152"/>
        <v>14.775</v>
      </c>
      <c r="BX135" s="19">
        <f t="shared" si="152"/>
        <v>15.164</v>
      </c>
      <c r="BY135" s="19">
        <f t="shared" si="152"/>
        <v>15.359</v>
      </c>
      <c r="BZ135" s="19">
        <f t="shared" si="152"/>
        <v>15.6</v>
      </c>
      <c r="CA135" s="19">
        <f t="shared" si="152"/>
        <v>16.023</v>
      </c>
      <c r="CB135" s="19">
        <f t="shared" si="152"/>
        <v>16.592</v>
      </c>
      <c r="CC135" s="19">
        <f t="shared" si="152"/>
        <v>17.81</v>
      </c>
      <c r="CD135" s="19">
        <f aca="true" t="shared" si="153" ref="CD135:CK139">BC135/1000</f>
        <v>16.746</v>
      </c>
      <c r="CE135" s="19">
        <f t="shared" si="153"/>
        <v>19.188</v>
      </c>
      <c r="CF135" s="19">
        <f t="shared" si="153"/>
        <v>12.676</v>
      </c>
      <c r="CG135" s="19">
        <f t="shared" si="153"/>
        <v>12.158</v>
      </c>
      <c r="CH135" s="19">
        <f t="shared" si="153"/>
        <v>15.238</v>
      </c>
      <c r="CI135" s="19">
        <f t="shared" si="153"/>
        <v>15.952</v>
      </c>
      <c r="CJ135" s="19">
        <f t="shared" si="153"/>
        <v>14.927</v>
      </c>
      <c r="CK135" s="19">
        <f t="shared" si="153"/>
        <v>15.609</v>
      </c>
      <c r="CL135" s="19">
        <f aca="true" t="shared" si="154" ref="CL135:CN139">BK135/1000</f>
        <v>16.157</v>
      </c>
      <c r="CM135" s="19">
        <f t="shared" si="154"/>
        <v>15.557</v>
      </c>
      <c r="CN135" s="19">
        <f t="shared" si="154"/>
        <v>15.476</v>
      </c>
      <c r="CO135" s="19">
        <f aca="true" t="shared" si="155" ref="CO135:CQ139">BN135/1000</f>
        <v>14.73</v>
      </c>
      <c r="CP135" s="19">
        <f t="shared" si="155"/>
        <v>15.128</v>
      </c>
      <c r="CQ135" s="19">
        <f t="shared" si="155"/>
        <v>20.192</v>
      </c>
      <c r="CU135" s="2" t="s">
        <v>93</v>
      </c>
      <c r="CV135" s="2" t="s">
        <v>39</v>
      </c>
      <c r="CW135" s="100">
        <f>SUM(BT135:BV135)</f>
        <v>35.534</v>
      </c>
      <c r="CX135" s="100">
        <f>SUM(BW135:BY135)</f>
        <v>45.298</v>
      </c>
      <c r="CY135" s="100">
        <f>SUM(BZ135:CB135)</f>
        <v>48.214999999999996</v>
      </c>
      <c r="CZ135" s="100">
        <f>SUM(CC135:CE135)</f>
        <v>53.744</v>
      </c>
      <c r="DA135" s="100">
        <f>SUM(CF135:CH135)</f>
        <v>40.072</v>
      </c>
      <c r="DB135" s="100">
        <f>SUM(CI135:CK135)</f>
        <v>46.488</v>
      </c>
      <c r="DC135" s="100">
        <f>SUM(CL135:CN135)</f>
        <v>47.19</v>
      </c>
      <c r="DD135" s="100">
        <f>SUM(CO135:CQ135)</f>
        <v>50.05</v>
      </c>
    </row>
    <row r="136" spans="1:108" s="28" customFormat="1" ht="12.75">
      <c r="A136" s="1" t="s">
        <v>28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53</v>
      </c>
      <c r="U136" s="7">
        <f aca="true" t="shared" si="156" ref="U136:AF136">B37</f>
        <v>13082</v>
      </c>
      <c r="V136" s="7">
        <f t="shared" si="156"/>
        <v>10966</v>
      </c>
      <c r="W136" s="7">
        <f t="shared" si="156"/>
        <v>13522</v>
      </c>
      <c r="X136" s="7">
        <f t="shared" si="156"/>
        <v>13114</v>
      </c>
      <c r="Y136" s="7">
        <f t="shared" si="156"/>
        <v>15081</v>
      </c>
      <c r="Z136" s="7">
        <f t="shared" si="156"/>
        <v>14802</v>
      </c>
      <c r="AA136" s="7">
        <f t="shared" si="156"/>
        <v>15801</v>
      </c>
      <c r="AB136" s="7">
        <f t="shared" si="156"/>
        <v>15648</v>
      </c>
      <c r="AC136" s="7">
        <f t="shared" si="156"/>
        <v>16366</v>
      </c>
      <c r="AD136" s="7">
        <f t="shared" si="156"/>
        <v>15898</v>
      </c>
      <c r="AE136" s="7">
        <f t="shared" si="156"/>
        <v>14566</v>
      </c>
      <c r="AF136" s="7">
        <f t="shared" si="156"/>
        <v>14908</v>
      </c>
      <c r="AG136" s="7">
        <f aca="true" t="shared" si="157" ref="AG136:AR136">B38</f>
        <v>15542</v>
      </c>
      <c r="AH136" s="7">
        <f t="shared" si="157"/>
        <v>11694</v>
      </c>
      <c r="AI136" s="7">
        <f t="shared" si="157"/>
        <v>12504</v>
      </c>
      <c r="AJ136" s="7">
        <f t="shared" si="157"/>
        <v>15009</v>
      </c>
      <c r="AK136" s="7">
        <f t="shared" si="157"/>
        <v>15241</v>
      </c>
      <c r="AL136" s="7">
        <f t="shared" si="157"/>
        <v>14056</v>
      </c>
      <c r="AM136" s="7">
        <f t="shared" si="157"/>
        <v>17052</v>
      </c>
      <c r="AN136" s="7">
        <f t="shared" si="157"/>
        <v>16145</v>
      </c>
      <c r="AO136" s="7">
        <f t="shared" si="157"/>
        <v>16306</v>
      </c>
      <c r="AP136" s="7">
        <f t="shared" si="157"/>
        <v>16801</v>
      </c>
      <c r="AQ136" s="7">
        <f t="shared" si="157"/>
        <v>15314</v>
      </c>
      <c r="AR136" s="7">
        <f t="shared" si="157"/>
        <v>15081</v>
      </c>
      <c r="AS136" s="7">
        <f aca="true" t="shared" si="158" ref="AS136:BD136">B39</f>
        <v>15425</v>
      </c>
      <c r="AT136" s="7">
        <f t="shared" si="158"/>
        <v>11496</v>
      </c>
      <c r="AU136" s="7">
        <f t="shared" si="158"/>
        <v>13623</v>
      </c>
      <c r="AV136" s="7">
        <f t="shared" si="158"/>
        <v>15615</v>
      </c>
      <c r="AW136" s="7">
        <f t="shared" si="158"/>
        <v>15111</v>
      </c>
      <c r="AX136" s="7">
        <f t="shared" si="158"/>
        <v>15374</v>
      </c>
      <c r="AY136" s="7">
        <f t="shared" si="158"/>
        <v>17644</v>
      </c>
      <c r="AZ136" s="7">
        <f t="shared" si="158"/>
        <v>16724</v>
      </c>
      <c r="BA136" s="7">
        <f t="shared" si="158"/>
        <v>16384</v>
      </c>
      <c r="BB136" s="7">
        <f t="shared" si="158"/>
        <v>18482</v>
      </c>
      <c r="BC136" s="7">
        <f t="shared" si="158"/>
        <v>16129.237</v>
      </c>
      <c r="BD136" s="7">
        <f t="shared" si="158"/>
        <v>16067</v>
      </c>
      <c r="BE136" s="7">
        <f aca="true" t="shared" si="159" ref="BE136:BJ136">B40</f>
        <v>14782</v>
      </c>
      <c r="BF136" s="7">
        <f t="shared" si="159"/>
        <v>11364</v>
      </c>
      <c r="BG136" s="7">
        <f t="shared" si="159"/>
        <v>14029.1</v>
      </c>
      <c r="BH136" s="7">
        <f t="shared" si="159"/>
        <v>14966</v>
      </c>
      <c r="BI136" s="7">
        <f t="shared" si="159"/>
        <v>14623.338257016248</v>
      </c>
      <c r="BJ136" s="7">
        <f t="shared" si="159"/>
        <v>15061.701303730477</v>
      </c>
      <c r="BK136" s="7">
        <f aca="true" t="shared" si="160" ref="BK136:BP136">H40</f>
        <v>15373.483088045441</v>
      </c>
      <c r="BL136" s="7">
        <f t="shared" si="160"/>
        <v>15378.856331483155</v>
      </c>
      <c r="BM136" s="7">
        <f t="shared" si="160"/>
        <v>14745.54608830364</v>
      </c>
      <c r="BN136" s="7">
        <f t="shared" si="160"/>
        <v>15235.119431891542</v>
      </c>
      <c r="BO136" s="7">
        <f t="shared" si="160"/>
        <v>14604.74486962586</v>
      </c>
      <c r="BP136" s="7">
        <f t="shared" si="160"/>
        <v>13886.190414675108</v>
      </c>
      <c r="BR136" s="2"/>
      <c r="BS136" s="2" t="s">
        <v>53</v>
      </c>
      <c r="BT136" s="19">
        <f t="shared" si="152"/>
        <v>15.425</v>
      </c>
      <c r="BU136" s="19">
        <f t="shared" si="152"/>
        <v>11.496</v>
      </c>
      <c r="BV136" s="19">
        <f t="shared" si="152"/>
        <v>13.623</v>
      </c>
      <c r="BW136" s="19">
        <f t="shared" si="152"/>
        <v>15.615</v>
      </c>
      <c r="BX136" s="19">
        <f t="shared" si="152"/>
        <v>15.111</v>
      </c>
      <c r="BY136" s="19">
        <f t="shared" si="152"/>
        <v>15.374</v>
      </c>
      <c r="BZ136" s="19">
        <f t="shared" si="152"/>
        <v>17.644</v>
      </c>
      <c r="CA136" s="19">
        <f t="shared" si="152"/>
        <v>16.724</v>
      </c>
      <c r="CB136" s="19">
        <f t="shared" si="152"/>
        <v>16.384</v>
      </c>
      <c r="CC136" s="19">
        <f t="shared" si="152"/>
        <v>18.482</v>
      </c>
      <c r="CD136" s="19">
        <f t="shared" si="153"/>
        <v>16.129237</v>
      </c>
      <c r="CE136" s="19">
        <f t="shared" si="153"/>
        <v>16.067</v>
      </c>
      <c r="CF136" s="19">
        <f t="shared" si="153"/>
        <v>14.782</v>
      </c>
      <c r="CG136" s="19">
        <f t="shared" si="153"/>
        <v>11.364</v>
      </c>
      <c r="CH136" s="19">
        <f t="shared" si="153"/>
        <v>14.0291</v>
      </c>
      <c r="CI136" s="19">
        <f t="shared" si="153"/>
        <v>14.966</v>
      </c>
      <c r="CJ136" s="19">
        <f t="shared" si="153"/>
        <v>14.623338257016249</v>
      </c>
      <c r="CK136" s="19">
        <f t="shared" si="153"/>
        <v>15.061701303730477</v>
      </c>
      <c r="CL136" s="19">
        <f t="shared" si="154"/>
        <v>15.373483088045441</v>
      </c>
      <c r="CM136" s="19">
        <f t="shared" si="154"/>
        <v>15.378856331483155</v>
      </c>
      <c r="CN136" s="19">
        <f t="shared" si="154"/>
        <v>14.745546088303639</v>
      </c>
      <c r="CO136" s="19">
        <f t="shared" si="155"/>
        <v>15.235119431891542</v>
      </c>
      <c r="CP136" s="19">
        <f t="shared" si="155"/>
        <v>14.60474486962586</v>
      </c>
      <c r="CQ136" s="19">
        <f t="shared" si="155"/>
        <v>13.886190414675108</v>
      </c>
      <c r="CU136" s="2"/>
      <c r="CV136" s="2" t="s">
        <v>53</v>
      </c>
      <c r="CW136" s="100">
        <f>SUM(BT136:BV136)</f>
        <v>40.544</v>
      </c>
      <c r="CX136" s="100">
        <f>SUM(BW136:BY136)</f>
        <v>46.1</v>
      </c>
      <c r="CY136" s="100">
        <f>SUM(BZ136:CB136)</f>
        <v>50.751999999999995</v>
      </c>
      <c r="CZ136" s="100">
        <f>SUM(CC136:CE136)</f>
        <v>50.678237</v>
      </c>
      <c r="DA136" s="100">
        <f>SUM(CF136:CH136)</f>
        <v>40.1751</v>
      </c>
      <c r="DB136" s="100">
        <f>SUM(CI136:CK136)</f>
        <v>44.651039560746725</v>
      </c>
      <c r="DC136" s="100">
        <f>SUM(CL136:CN136)</f>
        <v>45.49788550783224</v>
      </c>
      <c r="DD136" s="100">
        <f>SUM(CO136:CQ136)</f>
        <v>43.72605471619251</v>
      </c>
    </row>
    <row r="137" spans="1:108" s="28" customFormat="1" ht="12.75">
      <c r="A137" s="11">
        <v>95</v>
      </c>
      <c r="B137" s="14">
        <f>local!B138/currency!B63</f>
        <v>5344.031311154598</v>
      </c>
      <c r="C137" s="14">
        <f>local!C138/currency!C63</f>
        <v>5106.541323932628</v>
      </c>
      <c r="D137" s="14">
        <f>local!D138/currency!D63</f>
        <v>5478.209658421672</v>
      </c>
      <c r="E137" s="14">
        <f>local!E138/currency!E63</f>
        <v>6021.444695259594</v>
      </c>
      <c r="F137" s="14">
        <f>local!F138/currency!F63</f>
        <v>5954.514128187458</v>
      </c>
      <c r="G137" s="14">
        <f>local!G138/currency!G63</f>
        <v>6392.65109047015</v>
      </c>
      <c r="H137" s="14">
        <f>local!H138/currency!H63</f>
        <v>6335.129838314552</v>
      </c>
      <c r="I137" s="14">
        <f>local!I138/currency!I63</f>
        <v>6753.754371528493</v>
      </c>
      <c r="J137" s="14">
        <f>local!J138/currency!J63</f>
        <v>6745.496704808951</v>
      </c>
      <c r="K137" s="14">
        <f>local!K138/currency!K63</f>
        <v>6298.817712981465</v>
      </c>
      <c r="L137" s="14">
        <f>local!L138/currency!L63</f>
        <v>6712.210103555539</v>
      </c>
      <c r="M137" s="14">
        <f>local!M138/currency!M63</f>
        <v>6894.189891355692</v>
      </c>
      <c r="N137" s="82">
        <f>SUM(B137:M137)</f>
        <v>74036.9908299708</v>
      </c>
      <c r="O137" s="84">
        <f>SUM(B137:M137)</f>
        <v>74036.9908299708</v>
      </c>
      <c r="P137" s="85"/>
      <c r="Q137" s="115">
        <f>SUM(B137:M137)</f>
        <v>74036.9908299708</v>
      </c>
      <c r="R137" s="2"/>
      <c r="S137" s="2"/>
      <c r="T137" s="2" t="s">
        <v>54</v>
      </c>
      <c r="U137" s="7">
        <f aca="true" t="shared" si="161" ref="U137:AF137">B81</f>
        <v>27318.29573934837</v>
      </c>
      <c r="V137" s="7">
        <f t="shared" si="161"/>
        <v>35565.96091205212</v>
      </c>
      <c r="W137" s="7">
        <f t="shared" si="161"/>
        <v>44178.874325366225</v>
      </c>
      <c r="X137" s="7">
        <f t="shared" si="161"/>
        <v>41400.74100633441</v>
      </c>
      <c r="Y137" s="7">
        <f t="shared" si="161"/>
        <v>35029.37720329025</v>
      </c>
      <c r="Z137" s="7">
        <f t="shared" si="161"/>
        <v>40388.027919081986</v>
      </c>
      <c r="AA137" s="7">
        <f t="shared" si="161"/>
        <v>37353.81793166705</v>
      </c>
      <c r="AB137" s="7">
        <f t="shared" si="161"/>
        <v>33791.64463246959</v>
      </c>
      <c r="AC137" s="7">
        <f t="shared" si="161"/>
        <v>37993.83023186387</v>
      </c>
      <c r="AD137" s="7">
        <f t="shared" si="161"/>
        <v>35380.029806259314</v>
      </c>
      <c r="AE137" s="7">
        <f t="shared" si="161"/>
        <v>35370.87912087912</v>
      </c>
      <c r="AF137" s="7">
        <f t="shared" si="161"/>
        <v>39347.80473430901</v>
      </c>
      <c r="AG137" s="7">
        <f aca="true" t="shared" si="162" ref="AG137:AR137">B82</f>
        <v>28599.773242630385</v>
      </c>
      <c r="AH137" s="7">
        <f t="shared" si="162"/>
        <v>34285.444055613356</v>
      </c>
      <c r="AI137" s="7">
        <f t="shared" si="162"/>
        <v>38839.53883953884</v>
      </c>
      <c r="AJ137" s="7">
        <f t="shared" si="162"/>
        <v>33919.597989949754</v>
      </c>
      <c r="AK137" s="7">
        <f t="shared" si="162"/>
        <v>31996.242367308594</v>
      </c>
      <c r="AL137" s="7">
        <f t="shared" si="162"/>
        <v>33648.723130626495</v>
      </c>
      <c r="AM137" s="7">
        <f t="shared" si="162"/>
        <v>34998.17050859861</v>
      </c>
      <c r="AN137" s="7">
        <f t="shared" si="162"/>
        <v>32055.68445475638</v>
      </c>
      <c r="AO137" s="7">
        <f t="shared" si="162"/>
        <v>35298.405466970384</v>
      </c>
      <c r="AP137" s="7">
        <f t="shared" si="162"/>
        <v>35261.65895336419</v>
      </c>
      <c r="AQ137" s="7">
        <f t="shared" si="162"/>
        <v>35346.51701407447</v>
      </c>
      <c r="AR137" s="7">
        <f t="shared" si="162"/>
        <v>36647.327707454286</v>
      </c>
      <c r="AS137" s="7">
        <f aca="true" t="shared" si="163" ref="AS137:BD137">B83</f>
        <v>30006.100660904933</v>
      </c>
      <c r="AT137" s="7">
        <f t="shared" si="163"/>
        <v>32439.60653605398</v>
      </c>
      <c r="AU137" s="7">
        <f t="shared" si="163"/>
        <v>37020.955642530986</v>
      </c>
      <c r="AV137" s="7">
        <f t="shared" si="163"/>
        <v>35272.089873316865</v>
      </c>
      <c r="AW137" s="7">
        <f t="shared" si="163"/>
        <v>34473.48516682074</v>
      </c>
      <c r="AX137" s="7">
        <f t="shared" si="163"/>
        <v>36068.30122591944</v>
      </c>
      <c r="AY137" s="7">
        <f t="shared" si="163"/>
        <v>37174.36609934005</v>
      </c>
      <c r="AZ137" s="7">
        <f t="shared" si="163"/>
        <v>33392.70568278202</v>
      </c>
      <c r="BA137" s="7">
        <f t="shared" si="163"/>
        <v>36637.68115942029</v>
      </c>
      <c r="BB137" s="7">
        <f t="shared" si="163"/>
        <v>38385.92433504047</v>
      </c>
      <c r="BC137" s="7">
        <f t="shared" si="163"/>
        <v>33687.23557116628</v>
      </c>
      <c r="BD137" s="7">
        <f t="shared" si="163"/>
        <v>36041.11918379966</v>
      </c>
      <c r="BE137" s="7">
        <f aca="true" t="shared" si="164" ref="BE137:BJ137">B84</f>
        <v>29819.66782541522</v>
      </c>
      <c r="BF137" s="7">
        <f t="shared" si="164"/>
        <v>32520.45238095238</v>
      </c>
      <c r="BG137" s="7">
        <f t="shared" si="164"/>
        <v>35677.48853834797</v>
      </c>
      <c r="BH137" s="7">
        <f t="shared" si="164"/>
        <v>32992.14445102236</v>
      </c>
      <c r="BI137" s="7">
        <f t="shared" si="164"/>
        <v>29940</v>
      </c>
      <c r="BJ137" s="7">
        <f t="shared" si="164"/>
        <v>30837.568471224302</v>
      </c>
      <c r="BK137" s="7">
        <f aca="true" t="shared" si="165" ref="BK137:BP137">H84</f>
        <v>32412.946777517234</v>
      </c>
      <c r="BL137" s="7">
        <f t="shared" si="165"/>
        <v>27761.27203594884</v>
      </c>
      <c r="BM137" s="7">
        <f t="shared" si="165"/>
        <v>34159.55122966045</v>
      </c>
      <c r="BN137" s="7">
        <f t="shared" si="165"/>
        <v>36130.38746908491</v>
      </c>
      <c r="BO137" s="7">
        <f t="shared" si="165"/>
        <v>30611.236272643382</v>
      </c>
      <c r="BP137" s="7">
        <f t="shared" si="165"/>
        <v>35277.5433501324</v>
      </c>
      <c r="BR137" s="2"/>
      <c r="BS137" s="2" t="s">
        <v>54</v>
      </c>
      <c r="BT137" s="19">
        <f t="shared" si="152"/>
        <v>30.006100660904934</v>
      </c>
      <c r="BU137" s="19">
        <f t="shared" si="152"/>
        <v>32.43960653605398</v>
      </c>
      <c r="BV137" s="19">
        <f t="shared" si="152"/>
        <v>37.020955642530986</v>
      </c>
      <c r="BW137" s="19">
        <f t="shared" si="152"/>
        <v>35.272089873316865</v>
      </c>
      <c r="BX137" s="19">
        <f t="shared" si="152"/>
        <v>34.473485166820744</v>
      </c>
      <c r="BY137" s="19">
        <f t="shared" si="152"/>
        <v>36.068301225919434</v>
      </c>
      <c r="BZ137" s="19">
        <f t="shared" si="152"/>
        <v>37.17436609934005</v>
      </c>
      <c r="CA137" s="19">
        <f t="shared" si="152"/>
        <v>33.39270568278202</v>
      </c>
      <c r="CB137" s="19">
        <f t="shared" si="152"/>
        <v>36.63768115942029</v>
      </c>
      <c r="CC137" s="19">
        <f t="shared" si="152"/>
        <v>38.38592433504047</v>
      </c>
      <c r="CD137" s="19">
        <f t="shared" si="153"/>
        <v>33.68723557116628</v>
      </c>
      <c r="CE137" s="19">
        <f t="shared" si="153"/>
        <v>36.04111918379966</v>
      </c>
      <c r="CF137" s="19">
        <f t="shared" si="153"/>
        <v>29.81966782541522</v>
      </c>
      <c r="CG137" s="19">
        <f t="shared" si="153"/>
        <v>32.520452380952385</v>
      </c>
      <c r="CH137" s="19">
        <f t="shared" si="153"/>
        <v>35.67748853834797</v>
      </c>
      <c r="CI137" s="19">
        <f t="shared" si="153"/>
        <v>32.99214445102236</v>
      </c>
      <c r="CJ137" s="19">
        <f t="shared" si="153"/>
        <v>29.94</v>
      </c>
      <c r="CK137" s="19">
        <f t="shared" si="153"/>
        <v>30.8375684712243</v>
      </c>
      <c r="CL137" s="19">
        <f t="shared" si="154"/>
        <v>32.412946777517234</v>
      </c>
      <c r="CM137" s="19">
        <f t="shared" si="154"/>
        <v>27.761272035948842</v>
      </c>
      <c r="CN137" s="19">
        <f t="shared" si="154"/>
        <v>34.15955122966045</v>
      </c>
      <c r="CO137" s="19">
        <f t="shared" si="155"/>
        <v>36.13038746908491</v>
      </c>
      <c r="CP137" s="19">
        <f t="shared" si="155"/>
        <v>30.61123627264338</v>
      </c>
      <c r="CQ137" s="19">
        <f t="shared" si="155"/>
        <v>35.2775433501324</v>
      </c>
      <c r="CU137" s="2"/>
      <c r="CV137" s="2" t="s">
        <v>54</v>
      </c>
      <c r="CW137" s="100">
        <f>SUM(BT137:BV137)</f>
        <v>99.4666628394899</v>
      </c>
      <c r="CX137" s="100">
        <f>SUM(BW137:BY137)</f>
        <v>105.81387626605704</v>
      </c>
      <c r="CY137" s="100">
        <f>SUM(BZ137:CB137)</f>
        <v>107.20475294154235</v>
      </c>
      <c r="CZ137" s="100">
        <f>SUM(CC137:CE137)</f>
        <v>108.11427909000642</v>
      </c>
      <c r="DA137" s="100">
        <f>SUM(CF137:CH137)</f>
        <v>98.01760874471557</v>
      </c>
      <c r="DB137" s="100">
        <f>SUM(CI137:CK137)</f>
        <v>93.76971292224667</v>
      </c>
      <c r="DC137" s="100">
        <f>SUM(CL137:CN137)</f>
        <v>94.33377004312652</v>
      </c>
      <c r="DD137" s="100">
        <f>SUM(CO137:CQ137)</f>
        <v>102.01916709186068</v>
      </c>
    </row>
    <row r="138" spans="1:108" s="28" customFormat="1" ht="12.75">
      <c r="A138" s="11">
        <v>96</v>
      </c>
      <c r="B138" s="14">
        <f>local!B139/currency!B64</f>
        <v>6305.883457323226</v>
      </c>
      <c r="C138" s="14">
        <f>local!C139/currency!C64</f>
        <v>5114.011637049851</v>
      </c>
      <c r="D138" s="14">
        <f>local!D139/currency!D64</f>
        <v>7147.069229862012</v>
      </c>
      <c r="E138" s="14">
        <f>local!E139/currency!E64</f>
        <v>6356.1294943987905</v>
      </c>
      <c r="F138" s="14">
        <f>local!F139/currency!F64</f>
        <v>6808.101062763184</v>
      </c>
      <c r="G138" s="14">
        <f>local!G139/currency!G64</f>
        <v>6491.410723581468</v>
      </c>
      <c r="H138" s="14">
        <f>local!H139/currency!H64</f>
        <v>6379.4349012682615</v>
      </c>
      <c r="I138" s="14">
        <f>local!I139/currency!I64</f>
        <v>6905.153398836976</v>
      </c>
      <c r="J138" s="14">
        <f>local!J139/currency!J64</f>
        <v>6626.409661681197</v>
      </c>
      <c r="K138" s="14">
        <f>local!K139/currency!K64</f>
        <v>6753.329611611771</v>
      </c>
      <c r="L138" s="14">
        <f>local!L139/currency!L64</f>
        <v>6536.602757090794</v>
      </c>
      <c r="M138" s="14">
        <f>local!M139/currency!M64</f>
        <v>6845.672658167709</v>
      </c>
      <c r="N138" s="82">
        <f>SUM(B138:M138)</f>
        <v>78269.20859363524</v>
      </c>
      <c r="O138" s="84">
        <f>SUM(B138:M138)</f>
        <v>78269.20859363524</v>
      </c>
      <c r="P138" s="85">
        <f>RATE(1,,-O137,O138)*100</f>
        <v>5.716355724645671</v>
      </c>
      <c r="Q138" s="115">
        <f>SUM(B138:M138)</f>
        <v>78269.20859363524</v>
      </c>
      <c r="R138" s="2"/>
      <c r="S138" s="2"/>
      <c r="T138" s="2" t="s">
        <v>44</v>
      </c>
      <c r="U138" s="7">
        <f aca="true" t="shared" si="166" ref="U138:AF138">B181</f>
        <v>8476.828487431407</v>
      </c>
      <c r="V138" s="7">
        <f t="shared" si="166"/>
        <v>7952.950887329756</v>
      </c>
      <c r="W138" s="7">
        <f t="shared" si="166"/>
        <v>9930.01675655125</v>
      </c>
      <c r="X138" s="7">
        <f t="shared" si="166"/>
        <v>9045.405791919913</v>
      </c>
      <c r="Y138" s="7">
        <f t="shared" si="166"/>
        <v>9885.631466414108</v>
      </c>
      <c r="Z138" s="7">
        <f t="shared" si="166"/>
        <v>10304.459721993218</v>
      </c>
      <c r="AA138" s="7">
        <f t="shared" si="166"/>
        <v>10077.730025814662</v>
      </c>
      <c r="AB138" s="7">
        <f t="shared" si="166"/>
        <v>10576.227939613012</v>
      </c>
      <c r="AC138" s="7">
        <f t="shared" si="166"/>
        <v>10374.450875113313</v>
      </c>
      <c r="AD138" s="7">
        <f t="shared" si="166"/>
        <v>10521.842955471275</v>
      </c>
      <c r="AE138" s="7">
        <f t="shared" si="166"/>
        <v>10971.691436659588</v>
      </c>
      <c r="AF138" s="7">
        <f t="shared" si="166"/>
        <v>10151.074915342904</v>
      </c>
      <c r="AG138" s="7">
        <f aca="true" t="shared" si="167" ref="AG138:AR138">B182</f>
        <v>10767.607120242032</v>
      </c>
      <c r="AH138" s="7">
        <f t="shared" si="167"/>
        <v>8750</v>
      </c>
      <c r="AI138" s="7">
        <f t="shared" si="167"/>
        <v>11111.268804995741</v>
      </c>
      <c r="AJ138" s="7">
        <f t="shared" si="167"/>
        <v>10375.603521726782</v>
      </c>
      <c r="AK138" s="7">
        <f t="shared" si="167"/>
        <v>10524.22219065208</v>
      </c>
      <c r="AL138" s="7">
        <f t="shared" si="167"/>
        <v>9918.956511865563</v>
      </c>
      <c r="AM138" s="7">
        <f t="shared" si="167"/>
        <v>10625.22077004592</v>
      </c>
      <c r="AN138" s="7">
        <f t="shared" si="167"/>
        <v>10089.905139459153</v>
      </c>
      <c r="AO138" s="7">
        <f t="shared" si="167"/>
        <v>10413.293566254793</v>
      </c>
      <c r="AP138" s="7">
        <f t="shared" si="167"/>
        <v>11110.088300064437</v>
      </c>
      <c r="AQ138" s="7">
        <f t="shared" si="167"/>
        <v>10559.595095523238</v>
      </c>
      <c r="AR138" s="7">
        <f t="shared" si="167"/>
        <v>10767.989489768233</v>
      </c>
      <c r="AS138" s="7">
        <f aca="true" t="shared" si="168" ref="AS138:BD138">B183</f>
        <v>10703.363914373089</v>
      </c>
      <c r="AT138" s="7">
        <f t="shared" si="168"/>
        <v>8160.950314234986</v>
      </c>
      <c r="AU138" s="7">
        <f t="shared" si="168"/>
        <v>10777.137842901016</v>
      </c>
      <c r="AV138" s="7">
        <f t="shared" si="168"/>
        <v>10770.831887878998</v>
      </c>
      <c r="AW138" s="7">
        <f t="shared" si="168"/>
        <v>10720.62725000174</v>
      </c>
      <c r="AX138" s="7">
        <f t="shared" si="168"/>
        <v>10568.137227423062</v>
      </c>
      <c r="AY138" s="7">
        <f t="shared" si="168"/>
        <v>11067.117334620956</v>
      </c>
      <c r="AZ138" s="7">
        <f t="shared" si="168"/>
        <v>10042.09822920147</v>
      </c>
      <c r="BA138" s="7">
        <f t="shared" si="168"/>
        <v>11238.057587138434</v>
      </c>
      <c r="BB138" s="7">
        <f t="shared" si="168"/>
        <v>10927.649740001283</v>
      </c>
      <c r="BC138" s="7">
        <f t="shared" si="168"/>
        <v>10207.873796777925</v>
      </c>
      <c r="BD138" s="7">
        <f t="shared" si="168"/>
        <v>10252.42718446602</v>
      </c>
      <c r="BE138" s="7">
        <f aca="true" t="shared" si="169" ref="BE138:BJ138">B184</f>
        <v>8284.37803000057</v>
      </c>
      <c r="BF138" s="7">
        <f t="shared" si="169"/>
        <v>8911</v>
      </c>
      <c r="BG138" s="7">
        <f t="shared" si="169"/>
        <v>10483.581720363614</v>
      </c>
      <c r="BH138" s="7">
        <f t="shared" si="169"/>
        <v>9465.367559802637</v>
      </c>
      <c r="BI138" s="7">
        <f t="shared" si="169"/>
        <v>8752.89952386766</v>
      </c>
      <c r="BJ138" s="7">
        <f t="shared" si="169"/>
        <v>9404.235238600837</v>
      </c>
      <c r="BK138" s="7">
        <f aca="true" t="shared" si="170" ref="BK138:BP138">H184</f>
        <v>9169.643379984775</v>
      </c>
      <c r="BL138" s="7">
        <f t="shared" si="170"/>
        <v>8731.89645341544</v>
      </c>
      <c r="BM138" s="7">
        <f t="shared" si="170"/>
        <v>9505</v>
      </c>
      <c r="BN138" s="7">
        <f t="shared" si="170"/>
        <v>9376.211668597207</v>
      </c>
      <c r="BO138" s="7">
        <f t="shared" si="170"/>
        <v>8859.986566526226</v>
      </c>
      <c r="BP138" s="7">
        <f t="shared" si="170"/>
        <v>9109.846191110573</v>
      </c>
      <c r="BR138" s="2"/>
      <c r="BS138" s="2" t="s">
        <v>44</v>
      </c>
      <c r="BT138" s="19">
        <f t="shared" si="152"/>
        <v>10.703363914373089</v>
      </c>
      <c r="BU138" s="19">
        <f t="shared" si="152"/>
        <v>8.160950314234986</v>
      </c>
      <c r="BV138" s="19">
        <f t="shared" si="152"/>
        <v>10.777137842901016</v>
      </c>
      <c r="BW138" s="19">
        <f t="shared" si="152"/>
        <v>10.770831887878998</v>
      </c>
      <c r="BX138" s="19">
        <f t="shared" si="152"/>
        <v>10.72062725000174</v>
      </c>
      <c r="BY138" s="19">
        <f t="shared" si="152"/>
        <v>10.568137227423062</v>
      </c>
      <c r="BZ138" s="19">
        <f t="shared" si="152"/>
        <v>11.067117334620956</v>
      </c>
      <c r="CA138" s="19">
        <f t="shared" si="152"/>
        <v>10.042098229201471</v>
      </c>
      <c r="CB138" s="19">
        <f t="shared" si="152"/>
        <v>11.238057587138433</v>
      </c>
      <c r="CC138" s="19">
        <f t="shared" si="152"/>
        <v>10.927649740001284</v>
      </c>
      <c r="CD138" s="19">
        <f t="shared" si="153"/>
        <v>10.207873796777925</v>
      </c>
      <c r="CE138" s="19">
        <f t="shared" si="153"/>
        <v>10.25242718446602</v>
      </c>
      <c r="CF138" s="19">
        <f t="shared" si="153"/>
        <v>8.28437803000057</v>
      </c>
      <c r="CG138" s="19">
        <f t="shared" si="153"/>
        <v>8.911</v>
      </c>
      <c r="CH138" s="19">
        <f t="shared" si="153"/>
        <v>10.483581720363615</v>
      </c>
      <c r="CI138" s="19">
        <f t="shared" si="153"/>
        <v>9.465367559802637</v>
      </c>
      <c r="CJ138" s="19">
        <f t="shared" si="153"/>
        <v>8.75289952386766</v>
      </c>
      <c r="CK138" s="19">
        <f t="shared" si="153"/>
        <v>9.404235238600837</v>
      </c>
      <c r="CL138" s="19">
        <f t="shared" si="154"/>
        <v>9.169643379984775</v>
      </c>
      <c r="CM138" s="19">
        <f t="shared" si="154"/>
        <v>8.731896453415441</v>
      </c>
      <c r="CN138" s="19">
        <f t="shared" si="154"/>
        <v>9.505</v>
      </c>
      <c r="CO138" s="19">
        <f t="shared" si="155"/>
        <v>9.376211668597207</v>
      </c>
      <c r="CP138" s="19">
        <f t="shared" si="155"/>
        <v>8.859986566526226</v>
      </c>
      <c r="CQ138" s="19">
        <f t="shared" si="155"/>
        <v>9.109846191110574</v>
      </c>
      <c r="CU138" s="2"/>
      <c r="CV138" s="2" t="s">
        <v>44</v>
      </c>
      <c r="CW138" s="100">
        <f>SUM(BT138:BV138)</f>
        <v>29.64145207150909</v>
      </c>
      <c r="CX138" s="100">
        <f>SUM(BW138:BY138)</f>
        <v>32.059596365303804</v>
      </c>
      <c r="CY138" s="100">
        <f>SUM(BZ138:CB138)</f>
        <v>32.34727315096086</v>
      </c>
      <c r="CZ138" s="100">
        <f>SUM(CC138:CE138)</f>
        <v>31.387950721245232</v>
      </c>
      <c r="DA138" s="100">
        <f>SUM(CF138:CH138)</f>
        <v>27.678959750364186</v>
      </c>
      <c r="DB138" s="100">
        <f>SUM(CI138:CK138)</f>
        <v>27.622502322271135</v>
      </c>
      <c r="DC138" s="100">
        <f>SUM(CL138:CN138)</f>
        <v>27.406539833400217</v>
      </c>
      <c r="DD138" s="100">
        <f>SUM(CO138:CQ138)</f>
        <v>27.346044426234005</v>
      </c>
    </row>
    <row r="139" spans="1:108" s="28" customFormat="1" ht="12.75">
      <c r="A139" s="2">
        <v>97</v>
      </c>
      <c r="B139" s="14">
        <v>6731.687738310256</v>
      </c>
      <c r="C139" s="14">
        <v>5436.01495597636</v>
      </c>
      <c r="D139" s="14">
        <v>7542.21070226012</v>
      </c>
      <c r="E139" s="14">
        <f>local!E140/currency!E65</f>
        <v>6263.027970377247</v>
      </c>
      <c r="F139" s="14">
        <f>local!F140/currency!F65</f>
        <v>6882.384382803213</v>
      </c>
      <c r="G139" s="14">
        <f>local!G140/currency!G65</f>
        <v>6576.03943079736</v>
      </c>
      <c r="H139" s="14">
        <f>local!H140/currency!H65</f>
        <v>6657.247985592523</v>
      </c>
      <c r="I139" s="14">
        <v>7088</v>
      </c>
      <c r="J139" s="14">
        <v>6690</v>
      </c>
      <c r="K139" s="14">
        <v>6576</v>
      </c>
      <c r="L139" s="14">
        <f>local!L140/currency!L65</f>
        <v>6384.218490338933</v>
      </c>
      <c r="M139" s="14">
        <f>local!M140/currency!M65</f>
        <v>6096.829818278286</v>
      </c>
      <c r="N139" s="82">
        <f>SUM(B139:M139)</f>
        <v>78923.6614747343</v>
      </c>
      <c r="O139" s="84">
        <f>SUM(B139:M139)</f>
        <v>78923.6614747343</v>
      </c>
      <c r="P139" s="85">
        <f>RATE(1,,-O138,O139)*100</f>
        <v>0.8361562520670097</v>
      </c>
      <c r="Q139" s="115">
        <f>SUM(B139:M139)</f>
        <v>78923.6614747343</v>
      </c>
      <c r="R139" s="2"/>
      <c r="S139" s="2"/>
      <c r="T139" s="2" t="s">
        <v>55</v>
      </c>
      <c r="U139" s="7">
        <f aca="true" t="shared" si="171" ref="U139:AF139">B224</f>
        <v>7375</v>
      </c>
      <c r="V139" s="7">
        <f t="shared" si="171"/>
        <v>8502.6</v>
      </c>
      <c r="W139" s="7">
        <f t="shared" si="171"/>
        <v>9087.4</v>
      </c>
      <c r="X139" s="7">
        <f t="shared" si="171"/>
        <v>9682.5</v>
      </c>
      <c r="Y139" s="7">
        <f t="shared" si="171"/>
        <v>9985.9</v>
      </c>
      <c r="Z139" s="7">
        <f t="shared" si="171"/>
        <v>8578.1</v>
      </c>
      <c r="AA139" s="7">
        <f t="shared" si="171"/>
        <v>10175.2</v>
      </c>
      <c r="AB139" s="7">
        <f t="shared" si="171"/>
        <v>9746.6</v>
      </c>
      <c r="AC139" s="7">
        <f t="shared" si="171"/>
        <v>8749.4</v>
      </c>
      <c r="AD139" s="7">
        <f t="shared" si="171"/>
        <v>10529.4</v>
      </c>
      <c r="AE139" s="7">
        <f t="shared" si="171"/>
        <v>9896.5</v>
      </c>
      <c r="AF139" s="7">
        <f t="shared" si="171"/>
        <v>9254.7</v>
      </c>
      <c r="AG139" s="7">
        <f aca="true" t="shared" si="172" ref="AG139:AR139">B225</f>
        <v>10639.2</v>
      </c>
      <c r="AH139" s="7">
        <f t="shared" si="172"/>
        <v>7529.9</v>
      </c>
      <c r="AI139" s="7">
        <f t="shared" si="172"/>
        <v>9015.3</v>
      </c>
      <c r="AJ139" s="7">
        <f t="shared" si="172"/>
        <v>10083.5</v>
      </c>
      <c r="AK139" s="7">
        <f t="shared" si="172"/>
        <v>9470.5</v>
      </c>
      <c r="AL139" s="7">
        <f t="shared" si="172"/>
        <v>9666.7</v>
      </c>
      <c r="AM139" s="7">
        <f t="shared" si="172"/>
        <v>9486.5</v>
      </c>
      <c r="AN139" s="7">
        <f t="shared" si="172"/>
        <v>9694.1</v>
      </c>
      <c r="AO139" s="7">
        <f t="shared" si="172"/>
        <v>9798.9</v>
      </c>
      <c r="AP139" s="7">
        <f t="shared" si="172"/>
        <v>9786.2</v>
      </c>
      <c r="AQ139" s="7">
        <f t="shared" si="172"/>
        <v>10281.5</v>
      </c>
      <c r="AR139" s="7">
        <f t="shared" si="172"/>
        <v>10277.5</v>
      </c>
      <c r="AS139" s="7">
        <f aca="true" t="shared" si="173" ref="AS139:BD139">B226</f>
        <v>10327.5</v>
      </c>
      <c r="AT139" s="7">
        <f t="shared" si="173"/>
        <v>7722.8</v>
      </c>
      <c r="AU139" s="7">
        <f t="shared" si="173"/>
        <v>10634.5</v>
      </c>
      <c r="AV139" s="7">
        <f t="shared" si="173"/>
        <v>9811.7</v>
      </c>
      <c r="AW139" s="7">
        <f t="shared" si="173"/>
        <v>10105</v>
      </c>
      <c r="AX139" s="7">
        <f t="shared" si="173"/>
        <v>9921.8</v>
      </c>
      <c r="AY139" s="7">
        <f t="shared" si="173"/>
        <v>10644.8</v>
      </c>
      <c r="AZ139" s="7">
        <f t="shared" si="173"/>
        <v>9444.3</v>
      </c>
      <c r="BA139" s="7">
        <f t="shared" si="173"/>
        <v>10864.1</v>
      </c>
      <c r="BB139" s="7">
        <f t="shared" si="173"/>
        <v>10391.71</v>
      </c>
      <c r="BC139" s="7">
        <f t="shared" si="173"/>
        <v>11423.68</v>
      </c>
      <c r="BD139" s="7">
        <f t="shared" si="173"/>
        <v>10506.669</v>
      </c>
      <c r="BE139" s="7">
        <f aca="true" t="shared" si="174" ref="BE139:BJ139">B227</f>
        <v>7605</v>
      </c>
      <c r="BF139" s="7">
        <f t="shared" si="174"/>
        <v>8675.8</v>
      </c>
      <c r="BG139" s="7">
        <f t="shared" si="174"/>
        <v>10599</v>
      </c>
      <c r="BH139" s="7">
        <f t="shared" si="174"/>
        <v>9120</v>
      </c>
      <c r="BI139" s="7">
        <f t="shared" si="174"/>
        <v>9380</v>
      </c>
      <c r="BJ139" s="7">
        <f t="shared" si="174"/>
        <v>8344.313999999998</v>
      </c>
      <c r="BK139" s="7">
        <f aca="true" t="shared" si="175" ref="BK139:BP139">H227</f>
        <v>8955</v>
      </c>
      <c r="BL139" s="7">
        <f t="shared" si="175"/>
        <v>9444</v>
      </c>
      <c r="BM139" s="7">
        <f t="shared" si="175"/>
        <v>9510</v>
      </c>
      <c r="BN139" s="7">
        <f t="shared" si="175"/>
        <v>8650</v>
      </c>
      <c r="BO139" s="7">
        <f t="shared" si="175"/>
        <v>10439</v>
      </c>
      <c r="BP139" s="7">
        <f t="shared" si="175"/>
        <v>9044</v>
      </c>
      <c r="BR139" s="2"/>
      <c r="BS139" s="2" t="s">
        <v>55</v>
      </c>
      <c r="BT139" s="19">
        <f t="shared" si="152"/>
        <v>10.3275</v>
      </c>
      <c r="BU139" s="19">
        <f t="shared" si="152"/>
        <v>7.7228</v>
      </c>
      <c r="BV139" s="19">
        <f t="shared" si="152"/>
        <v>10.6345</v>
      </c>
      <c r="BW139" s="19">
        <f t="shared" si="152"/>
        <v>9.8117</v>
      </c>
      <c r="BX139" s="19">
        <f t="shared" si="152"/>
        <v>10.105</v>
      </c>
      <c r="BY139" s="19">
        <f t="shared" si="152"/>
        <v>9.9218</v>
      </c>
      <c r="BZ139" s="19">
        <f t="shared" si="152"/>
        <v>10.6448</v>
      </c>
      <c r="CA139" s="19">
        <f t="shared" si="152"/>
        <v>9.4443</v>
      </c>
      <c r="CB139" s="19">
        <f t="shared" si="152"/>
        <v>10.8641</v>
      </c>
      <c r="CC139" s="19">
        <f t="shared" si="152"/>
        <v>10.39171</v>
      </c>
      <c r="CD139" s="19">
        <f t="shared" si="153"/>
        <v>11.423680000000001</v>
      </c>
      <c r="CE139" s="19">
        <f t="shared" si="153"/>
        <v>10.506669</v>
      </c>
      <c r="CF139" s="19">
        <f t="shared" si="153"/>
        <v>7.605</v>
      </c>
      <c r="CG139" s="19">
        <f t="shared" si="153"/>
        <v>8.675799999999999</v>
      </c>
      <c r="CH139" s="19">
        <f t="shared" si="153"/>
        <v>10.599</v>
      </c>
      <c r="CI139" s="19">
        <f t="shared" si="153"/>
        <v>9.12</v>
      </c>
      <c r="CJ139" s="19">
        <f t="shared" si="153"/>
        <v>9.38</v>
      </c>
      <c r="CK139" s="19">
        <f t="shared" si="153"/>
        <v>8.344313999999999</v>
      </c>
      <c r="CL139" s="19">
        <f t="shared" si="154"/>
        <v>8.955</v>
      </c>
      <c r="CM139" s="19">
        <f t="shared" si="154"/>
        <v>9.444</v>
      </c>
      <c r="CN139" s="19">
        <f t="shared" si="154"/>
        <v>9.51</v>
      </c>
      <c r="CO139" s="19">
        <f t="shared" si="155"/>
        <v>8.65</v>
      </c>
      <c r="CP139" s="19">
        <f t="shared" si="155"/>
        <v>10.439</v>
      </c>
      <c r="CQ139" s="19">
        <f t="shared" si="155"/>
        <v>9.044</v>
      </c>
      <c r="CU139" s="2"/>
      <c r="CV139" s="2" t="s">
        <v>55</v>
      </c>
      <c r="CW139" s="100">
        <f>SUM(BT139:BV139)</f>
        <v>28.6848</v>
      </c>
      <c r="CX139" s="100">
        <f>SUM(BW139:BY139)</f>
        <v>29.838499999999996</v>
      </c>
      <c r="CY139" s="100">
        <f>SUM(BZ139:CB139)</f>
        <v>30.953200000000002</v>
      </c>
      <c r="CZ139" s="100">
        <f>SUM(CC139:CE139)</f>
        <v>32.322059</v>
      </c>
      <c r="DA139" s="100">
        <f>SUM(CF139:CH139)</f>
        <v>26.8798</v>
      </c>
      <c r="DB139" s="100">
        <f>SUM(CI139:CK139)</f>
        <v>26.844313999999997</v>
      </c>
      <c r="DC139" s="100">
        <f>SUM(CL139:CN139)</f>
        <v>27.909</v>
      </c>
      <c r="DD139" s="100">
        <f>SUM(CO139:CQ139)</f>
        <v>28.133</v>
      </c>
    </row>
    <row r="140" spans="1:108" s="28" customFormat="1" ht="12.75">
      <c r="A140" s="11">
        <v>98</v>
      </c>
      <c r="B140" s="68">
        <f>local!B141/currency!B66</f>
        <v>5147.527242246438</v>
      </c>
      <c r="C140" s="68">
        <f>local!C141/currency!C66</f>
        <v>6683.80778271089</v>
      </c>
      <c r="D140" s="68">
        <f>local!D141/currency!D66</f>
        <v>6542.403204272363</v>
      </c>
      <c r="E140" s="68">
        <f>local!E141/currency!E66</f>
        <v>5246.091235786312</v>
      </c>
      <c r="F140" s="68">
        <f>local!F141/currency!F66</f>
        <v>5923.418033216325</v>
      </c>
      <c r="G140" s="68">
        <f>local!G141/currency!G66</f>
        <v>5931.162417587927</v>
      </c>
      <c r="H140" s="68">
        <f>local!H141/currency!H66</f>
        <v>5786.853308319503</v>
      </c>
      <c r="I140" s="68">
        <f>local!I141/currency!I66</f>
        <v>5807.811383662777</v>
      </c>
      <c r="J140" s="68">
        <f>local!J141/currency!J66</f>
        <v>6608.9031040268455</v>
      </c>
      <c r="K140" s="68">
        <f>local!K141/currency!K66</f>
        <v>6719.5526315789475</v>
      </c>
      <c r="L140" s="68">
        <f>local!L141/currency!L66</f>
        <v>6489.000000000001</v>
      </c>
      <c r="M140" s="68">
        <v>6260</v>
      </c>
      <c r="N140" s="82">
        <f>SUM(B140:M140)</f>
        <v>73146.53034340832</v>
      </c>
      <c r="O140" s="84">
        <f>SUM(B140:D140)</f>
        <v>18373.73822922969</v>
      </c>
      <c r="P140" s="84">
        <f>RATE(1,,-O141,O140)*100</f>
        <v>-6.779203644553563</v>
      </c>
      <c r="Q140" s="114">
        <f>SUM(B140:M140)</f>
        <v>73146.53034340832</v>
      </c>
      <c r="R140" s="2"/>
      <c r="S140" s="2"/>
      <c r="T140" s="2" t="s">
        <v>40</v>
      </c>
      <c r="U140" s="7">
        <f aca="true" t="shared" si="176" ref="U140:AF140">B59</f>
        <v>3259</v>
      </c>
      <c r="V140" s="7">
        <f t="shared" si="176"/>
        <v>3431</v>
      </c>
      <c r="W140" s="7">
        <f t="shared" si="176"/>
        <v>3485</v>
      </c>
      <c r="X140" s="7">
        <f t="shared" si="176"/>
        <v>3414</v>
      </c>
      <c r="Y140" s="7">
        <f t="shared" si="176"/>
        <v>3822</v>
      </c>
      <c r="Z140" s="7">
        <f t="shared" si="176"/>
        <v>3834</v>
      </c>
      <c r="AA140" s="7">
        <f t="shared" si="176"/>
        <v>3775</v>
      </c>
      <c r="AB140" s="7">
        <f t="shared" si="176"/>
        <v>3953</v>
      </c>
      <c r="AC140" s="7">
        <f t="shared" si="176"/>
        <v>3940</v>
      </c>
      <c r="AD140" s="7">
        <f t="shared" si="176"/>
        <v>3900</v>
      </c>
      <c r="AE140" s="7">
        <f t="shared" si="176"/>
        <v>4080</v>
      </c>
      <c r="AF140" s="7">
        <f t="shared" si="176"/>
        <v>4524</v>
      </c>
      <c r="AG140" s="7">
        <f>B60</f>
        <v>3601</v>
      </c>
      <c r="AH140" s="7">
        <f aca="true" t="shared" si="177" ref="AH140:AR140">C60</f>
        <v>3685</v>
      </c>
      <c r="AI140" s="7">
        <f t="shared" si="177"/>
        <v>3955</v>
      </c>
      <c r="AJ140" s="7">
        <f t="shared" si="177"/>
        <v>4030</v>
      </c>
      <c r="AK140" s="7">
        <f t="shared" si="177"/>
        <v>4075</v>
      </c>
      <c r="AL140" s="7">
        <f t="shared" si="177"/>
        <v>4136</v>
      </c>
      <c r="AM140" s="7">
        <f t="shared" si="177"/>
        <v>4069</v>
      </c>
      <c r="AN140" s="7">
        <f t="shared" si="177"/>
        <v>4322</v>
      </c>
      <c r="AO140" s="7">
        <f t="shared" si="177"/>
        <v>4331</v>
      </c>
      <c r="AP140" s="7">
        <f t="shared" si="177"/>
        <v>4472</v>
      </c>
      <c r="AQ140" s="7">
        <f t="shared" si="177"/>
        <v>4456</v>
      </c>
      <c r="AR140" s="7">
        <f t="shared" si="177"/>
        <v>4682</v>
      </c>
      <c r="AS140" s="7">
        <f aca="true" t="shared" si="178" ref="AS140:BD140">B61</f>
        <v>4243</v>
      </c>
      <c r="AT140" s="7">
        <f t="shared" si="178"/>
        <v>4078</v>
      </c>
      <c r="AU140" s="7">
        <f t="shared" si="178"/>
        <v>4084</v>
      </c>
      <c r="AV140" s="7">
        <f t="shared" si="178"/>
        <v>4231</v>
      </c>
      <c r="AW140" s="7">
        <f t="shared" si="178"/>
        <v>4508</v>
      </c>
      <c r="AX140" s="7">
        <f t="shared" si="178"/>
        <v>4417</v>
      </c>
      <c r="AY140" s="7">
        <f t="shared" si="178"/>
        <v>4585</v>
      </c>
      <c r="AZ140" s="7">
        <f t="shared" si="178"/>
        <v>4700</v>
      </c>
      <c r="BA140" s="7">
        <f t="shared" si="178"/>
        <v>4707</v>
      </c>
      <c r="BB140" s="7">
        <f t="shared" si="178"/>
        <v>4558</v>
      </c>
      <c r="BC140" s="7">
        <f t="shared" si="178"/>
        <v>4679</v>
      </c>
      <c r="BD140" s="7">
        <f t="shared" si="178"/>
        <v>4704</v>
      </c>
      <c r="BE140" s="7">
        <f>B62</f>
        <v>4149</v>
      </c>
      <c r="BF140" s="7">
        <f>C62</f>
        <v>3812</v>
      </c>
      <c r="BG140" s="7">
        <f aca="true" t="shared" si="179" ref="BG140:BM140">D62</f>
        <v>4555</v>
      </c>
      <c r="BH140" s="7">
        <f t="shared" si="179"/>
        <v>3652.1</v>
      </c>
      <c r="BI140" s="7">
        <f t="shared" si="179"/>
        <v>3919.7</v>
      </c>
      <c r="BJ140" s="7">
        <f t="shared" si="179"/>
        <v>4481</v>
      </c>
      <c r="BK140" s="7">
        <f t="shared" si="179"/>
        <v>4578.9</v>
      </c>
      <c r="BL140" s="7">
        <f t="shared" si="179"/>
        <v>4091.8</v>
      </c>
      <c r="BM140" s="7">
        <f t="shared" si="179"/>
        <v>4009.4</v>
      </c>
      <c r="BN140" s="7">
        <f>K62</f>
        <v>3826.5</v>
      </c>
      <c r="BO140" s="7">
        <f>L62</f>
        <v>3900.9</v>
      </c>
      <c r="BP140" s="7">
        <f>M62</f>
        <v>3864</v>
      </c>
      <c r="BR140" s="2"/>
      <c r="BS140" s="2"/>
      <c r="BT140" s="22">
        <v>35431</v>
      </c>
      <c r="BU140" s="60" t="s">
        <v>2</v>
      </c>
      <c r="BV140" s="60" t="s">
        <v>3</v>
      </c>
      <c r="BW140" s="60" t="s">
        <v>4</v>
      </c>
      <c r="BX140" s="60" t="s">
        <v>5</v>
      </c>
      <c r="BY140" s="60" t="s">
        <v>6</v>
      </c>
      <c r="BZ140" s="60" t="s">
        <v>7</v>
      </c>
      <c r="CA140" s="60" t="s">
        <v>8</v>
      </c>
      <c r="CB140" s="60" t="s">
        <v>9</v>
      </c>
      <c r="CC140" s="60" t="s">
        <v>10</v>
      </c>
      <c r="CD140" s="60" t="s">
        <v>11</v>
      </c>
      <c r="CE140" s="60" t="s">
        <v>12</v>
      </c>
      <c r="CF140" s="22">
        <v>35796</v>
      </c>
      <c r="CG140" s="60" t="s">
        <v>2</v>
      </c>
      <c r="CH140" s="60" t="s">
        <v>3</v>
      </c>
      <c r="CI140" s="60" t="s">
        <v>4</v>
      </c>
      <c r="CJ140" s="60" t="s">
        <v>5</v>
      </c>
      <c r="CK140" s="60" t="s">
        <v>6</v>
      </c>
      <c r="CL140" s="60" t="s">
        <v>7</v>
      </c>
      <c r="CM140" s="60" t="s">
        <v>8</v>
      </c>
      <c r="CN140" s="60" t="s">
        <v>9</v>
      </c>
      <c r="CO140" s="60" t="s">
        <v>10</v>
      </c>
      <c r="CP140" s="60" t="s">
        <v>11</v>
      </c>
      <c r="CQ140" s="60" t="s">
        <v>12</v>
      </c>
      <c r="CU140" s="2"/>
      <c r="CV140" s="2"/>
      <c r="CW140" s="2" t="s">
        <v>66</v>
      </c>
      <c r="CX140" s="2" t="s">
        <v>67</v>
      </c>
      <c r="CY140" s="2" t="s">
        <v>68</v>
      </c>
      <c r="CZ140" s="2" t="s">
        <v>69</v>
      </c>
      <c r="DA140" s="2" t="s">
        <v>70</v>
      </c>
      <c r="DB140" s="2" t="s">
        <v>94</v>
      </c>
      <c r="DC140" s="2" t="s">
        <v>99</v>
      </c>
      <c r="DD140" s="2" t="s">
        <v>113</v>
      </c>
    </row>
    <row r="141" spans="1:108" s="28" customFormat="1" ht="12.75">
      <c r="A141" s="16" t="s">
        <v>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3"/>
      <c r="L141" s="3"/>
      <c r="M141" s="3"/>
      <c r="N141" s="82"/>
      <c r="O141" s="86">
        <f>SUM(B139:D139)</f>
        <v>19709.913396546737</v>
      </c>
      <c r="P141" s="84"/>
      <c r="Q141" s="84"/>
      <c r="R141" s="2"/>
      <c r="S141" s="2"/>
      <c r="T141" s="2" t="s">
        <v>47</v>
      </c>
      <c r="U141" s="14">
        <f>B115</f>
        <v>7730</v>
      </c>
      <c r="V141" s="14">
        <f>C115</f>
        <v>8391</v>
      </c>
      <c r="W141" s="14">
        <f aca="true" t="shared" si="180" ref="W141:AF141">D115</f>
        <v>9998</v>
      </c>
      <c r="X141" s="14">
        <f t="shared" si="180"/>
        <v>10158</v>
      </c>
      <c r="Y141" s="14">
        <f t="shared" si="180"/>
        <v>10646</v>
      </c>
      <c r="Z141" s="14">
        <f t="shared" si="180"/>
        <v>11246</v>
      </c>
      <c r="AA141" s="14">
        <f t="shared" si="180"/>
        <v>10485</v>
      </c>
      <c r="AB141" s="14">
        <f t="shared" si="180"/>
        <v>10613</v>
      </c>
      <c r="AC141" s="14">
        <f t="shared" si="180"/>
        <v>10974</v>
      </c>
      <c r="AD141" s="14">
        <f t="shared" si="180"/>
        <v>11524</v>
      </c>
      <c r="AE141" s="14">
        <f t="shared" si="180"/>
        <v>11463</v>
      </c>
      <c r="AF141" s="14">
        <f t="shared" si="180"/>
        <v>11757</v>
      </c>
      <c r="AG141" s="14">
        <f>B116</f>
        <v>9923</v>
      </c>
      <c r="AH141" s="14">
        <f>C116</f>
        <v>9883</v>
      </c>
      <c r="AI141" s="14">
        <f aca="true" t="shared" si="181" ref="AI141:AR141">D116</f>
        <v>11689</v>
      </c>
      <c r="AJ141" s="14">
        <f t="shared" si="181"/>
        <v>10637</v>
      </c>
      <c r="AK141" s="14">
        <f t="shared" si="181"/>
        <v>11236</v>
      </c>
      <c r="AL141" s="14">
        <f t="shared" si="181"/>
        <v>11302</v>
      </c>
      <c r="AM141" s="14">
        <f t="shared" si="181"/>
        <v>9897</v>
      </c>
      <c r="AN141" s="14">
        <f t="shared" si="181"/>
        <v>9687</v>
      </c>
      <c r="AO141" s="14">
        <f t="shared" si="181"/>
        <v>9992</v>
      </c>
      <c r="AP141" s="14">
        <f t="shared" si="181"/>
        <v>11848</v>
      </c>
      <c r="AQ141" s="14">
        <f t="shared" si="181"/>
        <v>11399</v>
      </c>
      <c r="AR141" s="14">
        <f t="shared" si="181"/>
        <v>12220</v>
      </c>
      <c r="AS141" s="14">
        <f>B117</f>
        <v>9034</v>
      </c>
      <c r="AT141" s="14">
        <f aca="true" t="shared" si="182" ref="AT141:BD141">C117</f>
        <v>9362</v>
      </c>
      <c r="AU141" s="14">
        <f t="shared" si="182"/>
        <v>11326.9</v>
      </c>
      <c r="AV141" s="14">
        <f t="shared" si="182"/>
        <v>11395.6</v>
      </c>
      <c r="AW141" s="14">
        <f t="shared" si="182"/>
        <v>11744.6</v>
      </c>
      <c r="AX141" s="14">
        <f t="shared" si="182"/>
        <v>12391.6</v>
      </c>
      <c r="AY141" s="14">
        <f t="shared" si="182"/>
        <v>11806.8</v>
      </c>
      <c r="AZ141" s="14">
        <f t="shared" si="182"/>
        <v>11040.5</v>
      </c>
      <c r="BA141" s="14">
        <f t="shared" si="182"/>
        <v>11334</v>
      </c>
      <c r="BB141" s="14">
        <f t="shared" si="182"/>
        <v>12465</v>
      </c>
      <c r="BC141" s="14">
        <f t="shared" si="182"/>
        <v>11834</v>
      </c>
      <c r="BD141" s="14">
        <f t="shared" si="182"/>
        <v>12428</v>
      </c>
      <c r="BE141" s="14">
        <f>B118</f>
        <v>9000.5</v>
      </c>
      <c r="BF141" s="14">
        <f aca="true" t="shared" si="183" ref="BF141:BM141">C118</f>
        <v>11221.9</v>
      </c>
      <c r="BG141" s="14">
        <f t="shared" si="183"/>
        <v>12009.8</v>
      </c>
      <c r="BH141" s="14">
        <f t="shared" si="183"/>
        <v>12059.5</v>
      </c>
      <c r="BI141" s="14">
        <f t="shared" si="183"/>
        <v>11309.1</v>
      </c>
      <c r="BJ141" s="14">
        <f t="shared" si="183"/>
        <v>11488</v>
      </c>
      <c r="BK141" s="14">
        <f t="shared" si="183"/>
        <v>10030</v>
      </c>
      <c r="BL141" s="14">
        <f t="shared" si="183"/>
        <v>9710.7</v>
      </c>
      <c r="BM141" s="14">
        <f t="shared" si="183"/>
        <v>10763.4</v>
      </c>
      <c r="BN141" s="14">
        <f>K118</f>
        <v>10783.5</v>
      </c>
      <c r="BO141" s="14">
        <f>L118</f>
        <v>11962.3</v>
      </c>
      <c r="BP141" s="14">
        <f>M118</f>
        <v>12883</v>
      </c>
      <c r="BR141" s="2"/>
      <c r="BS141" s="2" t="s">
        <v>40</v>
      </c>
      <c r="BT141" s="19">
        <f aca="true" t="shared" si="184" ref="BT141:CN141">AS140/1000</f>
        <v>4.243</v>
      </c>
      <c r="BU141" s="19">
        <f t="shared" si="184"/>
        <v>4.078</v>
      </c>
      <c r="BV141" s="19">
        <f t="shared" si="184"/>
        <v>4.084</v>
      </c>
      <c r="BW141" s="19">
        <f t="shared" si="184"/>
        <v>4.231</v>
      </c>
      <c r="BX141" s="19">
        <f t="shared" si="184"/>
        <v>4.508</v>
      </c>
      <c r="BY141" s="19">
        <f t="shared" si="184"/>
        <v>4.417</v>
      </c>
      <c r="BZ141" s="19">
        <f t="shared" si="184"/>
        <v>4.585</v>
      </c>
      <c r="CA141" s="19">
        <f t="shared" si="184"/>
        <v>4.7</v>
      </c>
      <c r="CB141" s="19">
        <f t="shared" si="184"/>
        <v>4.707</v>
      </c>
      <c r="CC141" s="19">
        <f t="shared" si="184"/>
        <v>4.558</v>
      </c>
      <c r="CD141" s="19">
        <f t="shared" si="184"/>
        <v>4.679</v>
      </c>
      <c r="CE141" s="19">
        <f t="shared" si="184"/>
        <v>4.704</v>
      </c>
      <c r="CF141" s="19">
        <f t="shared" si="184"/>
        <v>4.149</v>
      </c>
      <c r="CG141" s="19">
        <f t="shared" si="184"/>
        <v>3.812</v>
      </c>
      <c r="CH141" s="19">
        <f t="shared" si="184"/>
        <v>4.555</v>
      </c>
      <c r="CI141" s="19">
        <f t="shared" si="184"/>
        <v>3.6521</v>
      </c>
      <c r="CJ141" s="19">
        <f t="shared" si="184"/>
        <v>3.9196999999999997</v>
      </c>
      <c r="CK141" s="19">
        <f t="shared" si="184"/>
        <v>4.481</v>
      </c>
      <c r="CL141" s="19">
        <f t="shared" si="184"/>
        <v>4.5789</v>
      </c>
      <c r="CM141" s="19">
        <f t="shared" si="184"/>
        <v>4.0918</v>
      </c>
      <c r="CN141" s="19">
        <f t="shared" si="184"/>
        <v>4.0094</v>
      </c>
      <c r="CO141" s="19">
        <f aca="true" t="shared" si="185" ref="CO141:CQ145">BN140/1000</f>
        <v>3.8265</v>
      </c>
      <c r="CP141" s="19">
        <f t="shared" si="185"/>
        <v>3.9009</v>
      </c>
      <c r="CQ141" s="19">
        <f t="shared" si="185"/>
        <v>3.864</v>
      </c>
      <c r="CU141" s="2"/>
      <c r="CV141" s="2" t="s">
        <v>40</v>
      </c>
      <c r="CW141" s="100">
        <f>SUM(BT141:BV141)</f>
        <v>12.405000000000001</v>
      </c>
      <c r="CX141" s="100">
        <f>SUM(BW141:BY141)</f>
        <v>13.156</v>
      </c>
      <c r="CY141" s="100">
        <f>SUM(BZ141:CB141)</f>
        <v>13.992</v>
      </c>
      <c r="CZ141" s="100">
        <f>SUM(CC141:CE141)</f>
        <v>13.940999999999999</v>
      </c>
      <c r="DA141" s="100">
        <f>SUM(CF141:CH141)</f>
        <v>12.516</v>
      </c>
      <c r="DB141" s="100">
        <f>SUM(CI141:CK141)</f>
        <v>12.0528</v>
      </c>
      <c r="DC141" s="100">
        <f>SUM(CL141:CN141)</f>
        <v>12.6801</v>
      </c>
      <c r="DD141" s="100">
        <f>SUM(CO141:CQ141)</f>
        <v>11.5914</v>
      </c>
    </row>
    <row r="142" spans="1:108" s="28" customFormat="1" ht="12.75">
      <c r="A142" s="11">
        <v>96</v>
      </c>
      <c r="B142" s="18">
        <f aca="true" t="shared" si="186" ref="B142:M143">RATE(1,,-B137,B138)*100</f>
        <v>17.998624823940563</v>
      </c>
      <c r="C142" s="18">
        <f t="shared" si="186"/>
        <v>0.14628909556087027</v>
      </c>
      <c r="D142" s="18">
        <f t="shared" si="186"/>
        <v>30.463594413090707</v>
      </c>
      <c r="E142" s="18">
        <f t="shared" si="186"/>
        <v>5.5582142837362465</v>
      </c>
      <c r="F142" s="18">
        <f t="shared" si="186"/>
        <v>14.33512317209929</v>
      </c>
      <c r="G142" s="18">
        <f t="shared" si="186"/>
        <v>1.5448932174406327</v>
      </c>
      <c r="H142" s="18">
        <f t="shared" si="186"/>
        <v>0.6993552473977016</v>
      </c>
      <c r="I142" s="18">
        <f t="shared" si="186"/>
        <v>2.241701711076861</v>
      </c>
      <c r="J142" s="18">
        <f t="shared" si="186"/>
        <v>-1.7654303061604864</v>
      </c>
      <c r="K142" s="18">
        <f t="shared" si="186"/>
        <v>7.215828737091175</v>
      </c>
      <c r="L142" s="18">
        <f t="shared" si="186"/>
        <v>-2.616237331005525</v>
      </c>
      <c r="M142" s="18">
        <f t="shared" si="186"/>
        <v>-0.7037408883793111</v>
      </c>
      <c r="N142" s="18">
        <f aca="true" t="shared" si="187" ref="N142:Q144">RATE(1,,-N137,N138)*100</f>
        <v>5.716355724645671</v>
      </c>
      <c r="O142" s="18">
        <f t="shared" si="187"/>
        <v>5.716355724645671</v>
      </c>
      <c r="P142" s="18" t="e">
        <f t="shared" si="187"/>
        <v>#NUM!</v>
      </c>
      <c r="Q142" s="18">
        <f t="shared" si="187"/>
        <v>5.716355724645671</v>
      </c>
      <c r="R142" s="2"/>
      <c r="S142" s="2"/>
      <c r="T142" s="2" t="s">
        <v>42</v>
      </c>
      <c r="U142" s="14">
        <f>B137</f>
        <v>5344.031311154598</v>
      </c>
      <c r="V142" s="14">
        <f>C137</f>
        <v>5106.541323932628</v>
      </c>
      <c r="W142" s="14">
        <f aca="true" t="shared" si="188" ref="W142:AF142">D137</f>
        <v>5478.209658421672</v>
      </c>
      <c r="X142" s="14">
        <f t="shared" si="188"/>
        <v>6021.444695259594</v>
      </c>
      <c r="Y142" s="14">
        <f t="shared" si="188"/>
        <v>5954.514128187458</v>
      </c>
      <c r="Z142" s="14">
        <f t="shared" si="188"/>
        <v>6392.65109047015</v>
      </c>
      <c r="AA142" s="14">
        <f t="shared" si="188"/>
        <v>6335.129838314552</v>
      </c>
      <c r="AB142" s="14">
        <f t="shared" si="188"/>
        <v>6753.754371528493</v>
      </c>
      <c r="AC142" s="14">
        <f t="shared" si="188"/>
        <v>6745.496704808951</v>
      </c>
      <c r="AD142" s="14">
        <f t="shared" si="188"/>
        <v>6298.817712981465</v>
      </c>
      <c r="AE142" s="14">
        <f t="shared" si="188"/>
        <v>6712.210103555539</v>
      </c>
      <c r="AF142" s="14">
        <f t="shared" si="188"/>
        <v>6894.189891355692</v>
      </c>
      <c r="AG142" s="14">
        <f>B138</f>
        <v>6305.883457323226</v>
      </c>
      <c r="AH142" s="14">
        <f>C138</f>
        <v>5114.011637049851</v>
      </c>
      <c r="AI142" s="14">
        <f aca="true" t="shared" si="189" ref="AI142:AR142">D138</f>
        <v>7147.069229862012</v>
      </c>
      <c r="AJ142" s="14">
        <f t="shared" si="189"/>
        <v>6356.1294943987905</v>
      </c>
      <c r="AK142" s="14">
        <f t="shared" si="189"/>
        <v>6808.101062763184</v>
      </c>
      <c r="AL142" s="14">
        <f t="shared" si="189"/>
        <v>6491.410723581468</v>
      </c>
      <c r="AM142" s="14">
        <f t="shared" si="189"/>
        <v>6379.4349012682615</v>
      </c>
      <c r="AN142" s="14">
        <f t="shared" si="189"/>
        <v>6905.153398836976</v>
      </c>
      <c r="AO142" s="14">
        <f t="shared" si="189"/>
        <v>6626.409661681197</v>
      </c>
      <c r="AP142" s="14">
        <f t="shared" si="189"/>
        <v>6753.329611611771</v>
      </c>
      <c r="AQ142" s="14">
        <f t="shared" si="189"/>
        <v>6536.602757090794</v>
      </c>
      <c r="AR142" s="14">
        <f t="shared" si="189"/>
        <v>6845.672658167709</v>
      </c>
      <c r="AS142" s="14">
        <f>B139</f>
        <v>6731.687738310256</v>
      </c>
      <c r="AT142" s="14">
        <f>C139</f>
        <v>5436.01495597636</v>
      </c>
      <c r="AU142" s="14">
        <f aca="true" t="shared" si="190" ref="AU142:BD142">D139</f>
        <v>7542.21070226012</v>
      </c>
      <c r="AV142" s="14">
        <f t="shared" si="190"/>
        <v>6263.027970377247</v>
      </c>
      <c r="AW142" s="14">
        <f t="shared" si="190"/>
        <v>6882.384382803213</v>
      </c>
      <c r="AX142" s="14">
        <f t="shared" si="190"/>
        <v>6576.03943079736</v>
      </c>
      <c r="AY142" s="14">
        <f t="shared" si="190"/>
        <v>6657.247985592523</v>
      </c>
      <c r="AZ142" s="14">
        <f t="shared" si="190"/>
        <v>7088</v>
      </c>
      <c r="BA142" s="14">
        <f t="shared" si="190"/>
        <v>6690</v>
      </c>
      <c r="BB142" s="14">
        <f t="shared" si="190"/>
        <v>6576</v>
      </c>
      <c r="BC142" s="14">
        <f t="shared" si="190"/>
        <v>6384.218490338933</v>
      </c>
      <c r="BD142" s="14">
        <f t="shared" si="190"/>
        <v>6096.829818278286</v>
      </c>
      <c r="BE142" s="14">
        <f>B140</f>
        <v>5147.527242246438</v>
      </c>
      <c r="BF142" s="14">
        <f>C140</f>
        <v>6683.80778271089</v>
      </c>
      <c r="BG142" s="14">
        <f aca="true" t="shared" si="191" ref="BG142:BP142">D140</f>
        <v>6542.403204272363</v>
      </c>
      <c r="BH142" s="14">
        <f t="shared" si="191"/>
        <v>5246.091235786312</v>
      </c>
      <c r="BI142" s="14">
        <f t="shared" si="191"/>
        <v>5923.418033216325</v>
      </c>
      <c r="BJ142" s="14">
        <f t="shared" si="191"/>
        <v>5931.162417587927</v>
      </c>
      <c r="BK142" s="14">
        <f t="shared" si="191"/>
        <v>5786.853308319503</v>
      </c>
      <c r="BL142" s="14">
        <f t="shared" si="191"/>
        <v>5807.811383662777</v>
      </c>
      <c r="BM142" s="14">
        <f t="shared" si="191"/>
        <v>6608.9031040268455</v>
      </c>
      <c r="BN142" s="14">
        <f t="shared" si="191"/>
        <v>6719.5526315789475</v>
      </c>
      <c r="BO142" s="14">
        <f t="shared" si="191"/>
        <v>6489.000000000001</v>
      </c>
      <c r="BP142" s="14">
        <f t="shared" si="191"/>
        <v>6260</v>
      </c>
      <c r="BR142" s="2"/>
      <c r="BS142" s="2" t="s">
        <v>47</v>
      </c>
      <c r="BT142" s="19">
        <f aca="true" t="shared" si="192" ref="BT142:CC145">AS141/1000</f>
        <v>9.034</v>
      </c>
      <c r="BU142" s="19">
        <f t="shared" si="192"/>
        <v>9.362</v>
      </c>
      <c r="BV142" s="19">
        <f t="shared" si="192"/>
        <v>11.3269</v>
      </c>
      <c r="BW142" s="19">
        <f t="shared" si="192"/>
        <v>11.3956</v>
      </c>
      <c r="BX142" s="19">
        <f t="shared" si="192"/>
        <v>11.7446</v>
      </c>
      <c r="BY142" s="19">
        <f t="shared" si="192"/>
        <v>12.3916</v>
      </c>
      <c r="BZ142" s="19">
        <f t="shared" si="192"/>
        <v>11.806799999999999</v>
      </c>
      <c r="CA142" s="19">
        <f t="shared" si="192"/>
        <v>11.0405</v>
      </c>
      <c r="CB142" s="19">
        <f t="shared" si="192"/>
        <v>11.334</v>
      </c>
      <c r="CC142" s="19">
        <f t="shared" si="192"/>
        <v>12.465</v>
      </c>
      <c r="CD142" s="19">
        <f aca="true" t="shared" si="193" ref="CD142:CK145">BC141/1000</f>
        <v>11.834</v>
      </c>
      <c r="CE142" s="19">
        <f t="shared" si="193"/>
        <v>12.428</v>
      </c>
      <c r="CF142" s="19">
        <f t="shared" si="193"/>
        <v>9.0005</v>
      </c>
      <c r="CG142" s="19">
        <f t="shared" si="193"/>
        <v>11.2219</v>
      </c>
      <c r="CH142" s="19">
        <f t="shared" si="193"/>
        <v>12.009799999999998</v>
      </c>
      <c r="CI142" s="19">
        <f t="shared" si="193"/>
        <v>12.0595</v>
      </c>
      <c r="CJ142" s="19">
        <f t="shared" si="193"/>
        <v>11.3091</v>
      </c>
      <c r="CK142" s="19">
        <f t="shared" si="193"/>
        <v>11.488</v>
      </c>
      <c r="CL142" s="19">
        <f aca="true" t="shared" si="194" ref="CL142:CN145">BK141/1000</f>
        <v>10.03</v>
      </c>
      <c r="CM142" s="19">
        <f t="shared" si="194"/>
        <v>9.710700000000001</v>
      </c>
      <c r="CN142" s="19">
        <f t="shared" si="194"/>
        <v>10.763399999999999</v>
      </c>
      <c r="CO142" s="19">
        <f t="shared" si="185"/>
        <v>10.7835</v>
      </c>
      <c r="CP142" s="19">
        <f t="shared" si="185"/>
        <v>11.962299999999999</v>
      </c>
      <c r="CQ142" s="19">
        <f>BP141/1000</f>
        <v>12.883</v>
      </c>
      <c r="CU142" s="2"/>
      <c r="CV142" s="2" t="s">
        <v>47</v>
      </c>
      <c r="CW142" s="100">
        <f>SUM(BT142:BV142)</f>
        <v>29.722900000000003</v>
      </c>
      <c r="CX142" s="100">
        <f>SUM(BW142:BY142)</f>
        <v>35.531800000000004</v>
      </c>
      <c r="CY142" s="100">
        <f>SUM(BZ142:CB142)</f>
        <v>34.18129999999999</v>
      </c>
      <c r="CZ142" s="100">
        <f>SUM(CC142:CE142)</f>
        <v>36.727000000000004</v>
      </c>
      <c r="DA142" s="100">
        <f>SUM(CF142:CH142)</f>
        <v>32.2322</v>
      </c>
      <c r="DB142" s="100">
        <f>SUM(CI142:CK142)</f>
        <v>34.8566</v>
      </c>
      <c r="DC142" s="100">
        <f>SUM(CL142:CN142)</f>
        <v>30.5041</v>
      </c>
      <c r="DD142" s="100">
        <f>SUM(CO142:CQ142)</f>
        <v>35.6288</v>
      </c>
    </row>
    <row r="143" spans="1:108" s="28" customFormat="1" ht="12.75">
      <c r="A143" s="11">
        <v>97</v>
      </c>
      <c r="B143" s="18">
        <f t="shared" si="186"/>
        <v>6.752492079322045</v>
      </c>
      <c r="C143" s="18">
        <f t="shared" si="186"/>
        <v>6.296491712957167</v>
      </c>
      <c r="D143" s="18">
        <f t="shared" si="186"/>
        <v>5.5287203704019054</v>
      </c>
      <c r="E143" s="18">
        <f aca="true" t="shared" si="195" ref="E143:M144">RATE(1,,-E138,E139)*100</f>
        <v>-1.4647518447128405</v>
      </c>
      <c r="F143" s="18">
        <f t="shared" si="195"/>
        <v>1.091101899857512</v>
      </c>
      <c r="G143" s="18">
        <f t="shared" si="195"/>
        <v>1.3037028593562823</v>
      </c>
      <c r="H143" s="18">
        <f t="shared" si="195"/>
        <v>4.35482278013421</v>
      </c>
      <c r="I143" s="18">
        <f t="shared" si="195"/>
        <v>2.647973051457784</v>
      </c>
      <c r="J143" s="18">
        <f t="shared" si="195"/>
        <v>0.9596499698249853</v>
      </c>
      <c r="K143" s="18">
        <f t="shared" si="195"/>
        <v>-2.625810108644303</v>
      </c>
      <c r="L143" s="18">
        <f t="shared" si="195"/>
        <v>-2.3312456395878716</v>
      </c>
      <c r="M143" s="18">
        <f t="shared" si="195"/>
        <v>-10.938922692950612</v>
      </c>
      <c r="N143" s="18">
        <f t="shared" si="187"/>
        <v>0.8361562520670097</v>
      </c>
      <c r="O143" s="18">
        <f t="shared" si="187"/>
        <v>0.8361562520670097</v>
      </c>
      <c r="P143" s="18">
        <f t="shared" si="187"/>
        <v>-85.37256440389145</v>
      </c>
      <c r="Q143" s="18">
        <f t="shared" si="187"/>
        <v>0.8361562520670097</v>
      </c>
      <c r="R143" s="2"/>
      <c r="S143" s="2"/>
      <c r="T143" s="2" t="s">
        <v>43</v>
      </c>
      <c r="U143" s="7">
        <f>B159</f>
        <v>1161.0000000000064</v>
      </c>
      <c r="V143" s="7">
        <f>C159</f>
        <v>1264.000000000045</v>
      </c>
      <c r="W143" s="7">
        <f aca="true" t="shared" si="196" ref="W143:AF143">D159</f>
        <v>1299.0000000000218</v>
      </c>
      <c r="X143" s="7">
        <f t="shared" si="196"/>
        <v>1377.0000000000234</v>
      </c>
      <c r="Y143" s="7">
        <f t="shared" si="196"/>
        <v>1401.000000000031</v>
      </c>
      <c r="Z143" s="7">
        <f t="shared" si="196"/>
        <v>1522.0000000000018</v>
      </c>
      <c r="AA143" s="7">
        <f t="shared" si="196"/>
        <v>1592.0000000000286</v>
      </c>
      <c r="AB143" s="7">
        <f t="shared" si="196"/>
        <v>1590.9999999999582</v>
      </c>
      <c r="AC143" s="7">
        <f t="shared" si="196"/>
        <v>1594.9999999999486</v>
      </c>
      <c r="AD143" s="7">
        <f t="shared" si="196"/>
        <v>1601.999999999995</v>
      </c>
      <c r="AE143" s="7">
        <f t="shared" si="196"/>
        <v>1421.9999999999673</v>
      </c>
      <c r="AF143" s="7">
        <f t="shared" si="196"/>
        <v>1621</v>
      </c>
      <c r="AG143" s="7">
        <f>B160</f>
        <v>1420</v>
      </c>
      <c r="AH143" s="7">
        <f>C160</f>
        <v>1594</v>
      </c>
      <c r="AI143" s="7">
        <f aca="true" t="shared" si="197" ref="AI143:AR143">D160</f>
        <v>1671</v>
      </c>
      <c r="AJ143" s="7">
        <f t="shared" si="197"/>
        <v>1492</v>
      </c>
      <c r="AK143" s="7">
        <f t="shared" si="197"/>
        <v>1612</v>
      </c>
      <c r="AL143" s="7">
        <f t="shared" si="197"/>
        <v>1793</v>
      </c>
      <c r="AM143" s="7">
        <f t="shared" si="197"/>
        <v>1694</v>
      </c>
      <c r="AN143" s="7">
        <f t="shared" si="197"/>
        <v>1774</v>
      </c>
      <c r="AO143" s="7">
        <f t="shared" si="197"/>
        <v>1876</v>
      </c>
      <c r="AP143" s="7">
        <f t="shared" si="197"/>
        <v>1884</v>
      </c>
      <c r="AQ143" s="7">
        <f t="shared" si="197"/>
        <v>1850</v>
      </c>
      <c r="AR143" s="7">
        <f t="shared" si="197"/>
        <v>1883</v>
      </c>
      <c r="AS143" s="7">
        <f>B161</f>
        <v>1692</v>
      </c>
      <c r="AT143" s="7">
        <f>C161</f>
        <v>1812</v>
      </c>
      <c r="AU143" s="7">
        <f aca="true" t="shared" si="198" ref="AU143:BD143">D161</f>
        <v>2001</v>
      </c>
      <c r="AV143" s="7">
        <f t="shared" si="198"/>
        <v>2082</v>
      </c>
      <c r="AW143" s="7">
        <f t="shared" si="198"/>
        <v>1983</v>
      </c>
      <c r="AX143" s="7">
        <f t="shared" si="198"/>
        <v>2129</v>
      </c>
      <c r="AY143" s="7">
        <f t="shared" si="198"/>
        <v>2067</v>
      </c>
      <c r="AZ143" s="7">
        <f t="shared" si="198"/>
        <v>2258</v>
      </c>
      <c r="BA143" s="7">
        <f t="shared" si="198"/>
        <v>2337</v>
      </c>
      <c r="BB143" s="7">
        <f t="shared" si="198"/>
        <v>2326</v>
      </c>
      <c r="BC143" s="7">
        <f t="shared" si="198"/>
        <v>2308</v>
      </c>
      <c r="BD143" s="7">
        <f t="shared" si="198"/>
        <v>2231</v>
      </c>
      <c r="BE143" s="7">
        <f>B162</f>
        <v>2115</v>
      </c>
      <c r="BF143" s="7">
        <f>C162</f>
        <v>2227</v>
      </c>
      <c r="BG143" s="7">
        <f aca="true" t="shared" si="199" ref="BG143:BP143">D162</f>
        <v>2474</v>
      </c>
      <c r="BH143" s="7">
        <f t="shared" si="199"/>
        <v>2285</v>
      </c>
      <c r="BI143" s="7">
        <f t="shared" si="199"/>
        <v>2415</v>
      </c>
      <c r="BJ143" s="7">
        <f t="shared" si="199"/>
        <v>2390</v>
      </c>
      <c r="BK143" s="7">
        <f t="shared" si="199"/>
        <v>2501</v>
      </c>
      <c r="BL143" s="7">
        <f t="shared" si="199"/>
        <v>2652.26</v>
      </c>
      <c r="BM143" s="7">
        <f t="shared" si="199"/>
        <v>2786</v>
      </c>
      <c r="BN143" s="7">
        <f t="shared" si="199"/>
        <v>2542</v>
      </c>
      <c r="BO143" s="7">
        <f t="shared" si="199"/>
        <v>2586</v>
      </c>
      <c r="BP143" s="7">
        <f t="shared" si="199"/>
        <v>2523</v>
      </c>
      <c r="BR143" s="2"/>
      <c r="BS143" s="2" t="s">
        <v>42</v>
      </c>
      <c r="BT143" s="19">
        <f t="shared" si="192"/>
        <v>6.731687738310256</v>
      </c>
      <c r="BU143" s="19">
        <f t="shared" si="192"/>
        <v>5.43601495597636</v>
      </c>
      <c r="BV143" s="19">
        <f t="shared" si="192"/>
        <v>7.54221070226012</v>
      </c>
      <c r="BW143" s="19">
        <f t="shared" si="192"/>
        <v>6.263027970377246</v>
      </c>
      <c r="BX143" s="19">
        <f t="shared" si="192"/>
        <v>6.882384382803213</v>
      </c>
      <c r="BY143" s="19">
        <f t="shared" si="192"/>
        <v>6.57603943079736</v>
      </c>
      <c r="BZ143" s="19">
        <f t="shared" si="192"/>
        <v>6.657247985592523</v>
      </c>
      <c r="CA143" s="19">
        <f t="shared" si="192"/>
        <v>7.088</v>
      </c>
      <c r="CB143" s="19">
        <f t="shared" si="192"/>
        <v>6.69</v>
      </c>
      <c r="CC143" s="19">
        <f t="shared" si="192"/>
        <v>6.576</v>
      </c>
      <c r="CD143" s="19">
        <f t="shared" si="193"/>
        <v>6.384218490338934</v>
      </c>
      <c r="CE143" s="19">
        <f t="shared" si="193"/>
        <v>6.0968298182782865</v>
      </c>
      <c r="CF143" s="19">
        <f t="shared" si="193"/>
        <v>5.147527242246437</v>
      </c>
      <c r="CG143" s="19">
        <f t="shared" si="193"/>
        <v>6.68380778271089</v>
      </c>
      <c r="CH143" s="19">
        <f t="shared" si="193"/>
        <v>6.542403204272363</v>
      </c>
      <c r="CI143" s="19">
        <f t="shared" si="193"/>
        <v>5.246091235786312</v>
      </c>
      <c r="CJ143" s="19">
        <f t="shared" si="193"/>
        <v>5.923418033216325</v>
      </c>
      <c r="CK143" s="19">
        <f t="shared" si="193"/>
        <v>5.9311624175879265</v>
      </c>
      <c r="CL143" s="19">
        <f t="shared" si="194"/>
        <v>5.786853308319503</v>
      </c>
      <c r="CM143" s="19">
        <f t="shared" si="194"/>
        <v>5.807811383662777</v>
      </c>
      <c r="CN143" s="19">
        <f t="shared" si="194"/>
        <v>6.6089031040268456</v>
      </c>
      <c r="CO143" s="19">
        <f t="shared" si="185"/>
        <v>6.7195526315789476</v>
      </c>
      <c r="CP143" s="19">
        <f t="shared" si="185"/>
        <v>6.489000000000001</v>
      </c>
      <c r="CQ143" s="19">
        <f t="shared" si="185"/>
        <v>6.26</v>
      </c>
      <c r="CU143" s="2"/>
      <c r="CV143" s="2" t="s">
        <v>42</v>
      </c>
      <c r="CW143" s="100">
        <f>SUM(BT143:BV143)</f>
        <v>19.709913396546735</v>
      </c>
      <c r="CX143" s="100">
        <f>SUM(BW143:BY143)</f>
        <v>19.72145178397782</v>
      </c>
      <c r="CY143" s="100">
        <f>SUM(BZ143:CB143)</f>
        <v>20.435247985592525</v>
      </c>
      <c r="CZ143" s="100">
        <f>SUM(CC143:CE143)</f>
        <v>19.05704830861722</v>
      </c>
      <c r="DA143" s="100">
        <f>SUM(CF143:CH143)</f>
        <v>18.373738229229687</v>
      </c>
      <c r="DB143" s="100">
        <f>SUM(CI143:CK143)</f>
        <v>17.100671686590562</v>
      </c>
      <c r="DC143" s="100">
        <f>SUM(CL143:CN143)</f>
        <v>18.203567796009125</v>
      </c>
      <c r="DD143" s="100">
        <f>SUM(CO143:CQ143)</f>
        <v>19.468552631578948</v>
      </c>
    </row>
    <row r="144" spans="1:108" s="28" customFormat="1" ht="12.75">
      <c r="A144" s="11">
        <v>98</v>
      </c>
      <c r="B144" s="18">
        <f aca="true" t="shared" si="200" ref="B144:H144">RATE(1,,-B139,B140)*100</f>
        <v>-23.532887407244218</v>
      </c>
      <c r="C144" s="18">
        <f t="shared" si="200"/>
        <v>22.95418310729084</v>
      </c>
      <c r="D144" s="18">
        <f t="shared" si="200"/>
        <v>-13.256159731630834</v>
      </c>
      <c r="E144" s="18">
        <f t="shared" si="200"/>
        <v>-16.237141833005104</v>
      </c>
      <c r="F144" s="18">
        <f t="shared" si="200"/>
        <v>-13.933635441563332</v>
      </c>
      <c r="G144" s="18">
        <f t="shared" si="200"/>
        <v>-9.80646512229383</v>
      </c>
      <c r="H144" s="18">
        <f t="shared" si="200"/>
        <v>-13.074391687927356</v>
      </c>
      <c r="I144" s="18">
        <f t="shared" si="195"/>
        <v>-18.061351810626732</v>
      </c>
      <c r="J144" s="18">
        <f t="shared" si="195"/>
        <v>-1.2122107021398296</v>
      </c>
      <c r="K144" s="18">
        <f t="shared" si="195"/>
        <v>2.182977974132425</v>
      </c>
      <c r="L144" s="18">
        <f t="shared" si="195"/>
        <v>1.6412582028580505</v>
      </c>
      <c r="M144" s="18">
        <f t="shared" si="195"/>
        <v>2.6763118962666357</v>
      </c>
      <c r="N144" s="18">
        <f t="shared" si="187"/>
        <v>-7.319897510299114</v>
      </c>
      <c r="O144" s="18">
        <f t="shared" si="187"/>
        <v>-76.71960742075855</v>
      </c>
      <c r="P144" s="18" t="e">
        <f t="shared" si="187"/>
        <v>#NUM!</v>
      </c>
      <c r="Q144" s="18">
        <f t="shared" si="187"/>
        <v>-7.319897510299114</v>
      </c>
      <c r="R144" s="2"/>
      <c r="S144" s="2"/>
      <c r="T144" s="2" t="s">
        <v>45</v>
      </c>
      <c r="U144" s="7">
        <f>B257</f>
        <v>3986.9505220588826</v>
      </c>
      <c r="V144" s="7">
        <f>C257</f>
        <v>3985.276720913131</v>
      </c>
      <c r="W144" s="7">
        <f aca="true" t="shared" si="201" ref="W144:AF144">D257</f>
        <v>5206.052111817047</v>
      </c>
      <c r="X144" s="7">
        <f t="shared" si="201"/>
        <v>4073.164573457786</v>
      </c>
      <c r="Y144" s="7">
        <f t="shared" si="201"/>
        <v>4856.129110741656</v>
      </c>
      <c r="Z144" s="7">
        <f t="shared" si="201"/>
        <v>4984.091728914955</v>
      </c>
      <c r="AA144" s="7">
        <f t="shared" si="201"/>
        <v>4624.535165723525</v>
      </c>
      <c r="AB144" s="7">
        <f t="shared" si="201"/>
        <v>4877.290162771403</v>
      </c>
      <c r="AC144" s="7">
        <f t="shared" si="201"/>
        <v>5024.658777450055</v>
      </c>
      <c r="AD144" s="7">
        <f t="shared" si="201"/>
        <v>4837.778202615941</v>
      </c>
      <c r="AE144" s="7">
        <f t="shared" si="201"/>
        <v>5180.057713863252</v>
      </c>
      <c r="AF144" s="7">
        <f t="shared" si="201"/>
        <v>4823.1674841212425</v>
      </c>
      <c r="AG144" s="7">
        <f aca="true" t="shared" si="202" ref="AG144:AR144">B258</f>
        <v>4485.654303708888</v>
      </c>
      <c r="AH144" s="7">
        <f t="shared" si="202"/>
        <v>4678.867827361499</v>
      </c>
      <c r="AI144" s="7">
        <f t="shared" si="202"/>
        <v>4888.4661117717005</v>
      </c>
      <c r="AJ144" s="7">
        <f t="shared" si="202"/>
        <v>4246.073982044576</v>
      </c>
      <c r="AK144" s="7">
        <f t="shared" si="202"/>
        <v>5007.5367043435945</v>
      </c>
      <c r="AL144" s="7">
        <f t="shared" si="202"/>
        <v>4397.009802954693</v>
      </c>
      <c r="AM144" s="7">
        <f t="shared" si="202"/>
        <v>4491.433802350081</v>
      </c>
      <c r="AN144" s="7">
        <f t="shared" si="202"/>
        <v>4778.490403295047</v>
      </c>
      <c r="AO144" s="7">
        <f t="shared" si="202"/>
        <v>4536.623061213225</v>
      </c>
      <c r="AP144" s="7">
        <f t="shared" si="202"/>
        <v>4665.278868813825</v>
      </c>
      <c r="AQ144" s="7">
        <f t="shared" si="202"/>
        <v>4878.6966670072225</v>
      </c>
      <c r="AR144" s="7">
        <f t="shared" si="202"/>
        <v>4666.802327629051</v>
      </c>
      <c r="AS144" s="7">
        <f>B259</f>
        <v>4625.040356930305</v>
      </c>
      <c r="AT144" s="7">
        <f>C259</f>
        <v>4324.8330016507</v>
      </c>
      <c r="AU144" s="7">
        <f aca="true" t="shared" si="203" ref="AU144:BD144">D259</f>
        <v>5178.976090274245</v>
      </c>
      <c r="AV144" s="7">
        <f t="shared" si="203"/>
        <v>4340.447583586043</v>
      </c>
      <c r="AW144" s="7">
        <f t="shared" si="203"/>
        <v>4934.459498637391</v>
      </c>
      <c r="AX144" s="7">
        <f t="shared" si="203"/>
        <v>4753.283731467186</v>
      </c>
      <c r="AY144" s="7">
        <f t="shared" si="203"/>
        <v>4752.869393139842</v>
      </c>
      <c r="AZ144" s="7">
        <f t="shared" si="203"/>
        <v>4811.322206931373</v>
      </c>
      <c r="BA144" s="7">
        <f t="shared" si="203"/>
        <v>4984.463837101679</v>
      </c>
      <c r="BB144" s="7">
        <f t="shared" si="203"/>
        <v>5163.872175424522</v>
      </c>
      <c r="BC144" s="7">
        <f t="shared" si="203"/>
        <v>4854.751830073508</v>
      </c>
      <c r="BD144" s="7">
        <f t="shared" si="203"/>
        <v>4804.804804804805</v>
      </c>
      <c r="BE144" s="7">
        <f>B260</f>
        <v>4071.7338784612525</v>
      </c>
      <c r="BF144" s="7">
        <f>C260</f>
        <v>4787.602947550932</v>
      </c>
      <c r="BG144" s="7">
        <f aca="true" t="shared" si="204" ref="BG144:BM144">D260</f>
        <v>5010.6455046937</v>
      </c>
      <c r="BH144" s="7">
        <f t="shared" si="204"/>
        <v>4293.74810011146</v>
      </c>
      <c r="BI144" s="7">
        <f t="shared" si="204"/>
        <v>4252.6563138536985</v>
      </c>
      <c r="BJ144" s="7">
        <f t="shared" si="204"/>
        <v>4520.347464828628</v>
      </c>
      <c r="BK144" s="7">
        <f t="shared" si="204"/>
        <v>4671.036659383346</v>
      </c>
      <c r="BL144" s="7">
        <f t="shared" si="204"/>
        <v>4288.5318452953625</v>
      </c>
      <c r="BM144" s="7">
        <f t="shared" si="204"/>
        <v>4689.433308586984</v>
      </c>
      <c r="BN144" s="7">
        <f>K260</f>
        <v>4685.246847224771</v>
      </c>
      <c r="BO144" s="7">
        <f>L260</f>
        <v>4432.6</v>
      </c>
      <c r="BP144" s="7">
        <f>M260</f>
        <v>4353</v>
      </c>
      <c r="BR144" s="2"/>
      <c r="BS144" s="2" t="s">
        <v>43</v>
      </c>
      <c r="BT144" s="19">
        <f t="shared" si="192"/>
        <v>1.692</v>
      </c>
      <c r="BU144" s="19">
        <f t="shared" si="192"/>
        <v>1.812</v>
      </c>
      <c r="BV144" s="19">
        <f t="shared" si="192"/>
        <v>2.001</v>
      </c>
      <c r="BW144" s="19">
        <f t="shared" si="192"/>
        <v>2.082</v>
      </c>
      <c r="BX144" s="19">
        <f t="shared" si="192"/>
        <v>1.983</v>
      </c>
      <c r="BY144" s="19">
        <f t="shared" si="192"/>
        <v>2.129</v>
      </c>
      <c r="BZ144" s="19">
        <f t="shared" si="192"/>
        <v>2.067</v>
      </c>
      <c r="CA144" s="19">
        <f t="shared" si="192"/>
        <v>2.258</v>
      </c>
      <c r="CB144" s="19">
        <f t="shared" si="192"/>
        <v>2.337</v>
      </c>
      <c r="CC144" s="19">
        <f t="shared" si="192"/>
        <v>2.326</v>
      </c>
      <c r="CD144" s="19">
        <f t="shared" si="193"/>
        <v>2.308</v>
      </c>
      <c r="CE144" s="19">
        <f t="shared" si="193"/>
        <v>2.231</v>
      </c>
      <c r="CF144" s="19">
        <f t="shared" si="193"/>
        <v>2.115</v>
      </c>
      <c r="CG144" s="19">
        <f t="shared" si="193"/>
        <v>2.227</v>
      </c>
      <c r="CH144" s="19">
        <f t="shared" si="193"/>
        <v>2.474</v>
      </c>
      <c r="CI144" s="19">
        <f t="shared" si="193"/>
        <v>2.285</v>
      </c>
      <c r="CJ144" s="19">
        <f t="shared" si="193"/>
        <v>2.415</v>
      </c>
      <c r="CK144" s="19">
        <f t="shared" si="193"/>
        <v>2.39</v>
      </c>
      <c r="CL144" s="19">
        <f t="shared" si="194"/>
        <v>2.501</v>
      </c>
      <c r="CM144" s="19">
        <f t="shared" si="194"/>
        <v>2.65226</v>
      </c>
      <c r="CN144" s="19">
        <f t="shared" si="194"/>
        <v>2.786</v>
      </c>
      <c r="CO144" s="19">
        <f t="shared" si="185"/>
        <v>2.542</v>
      </c>
      <c r="CP144" s="19">
        <f t="shared" si="185"/>
        <v>2.586</v>
      </c>
      <c r="CQ144" s="19">
        <f>BP143/1000</f>
        <v>2.523</v>
      </c>
      <c r="CU144" s="2"/>
      <c r="CV144" s="2" t="s">
        <v>43</v>
      </c>
      <c r="CW144" s="100">
        <f>SUM(BT144:BV144)</f>
        <v>5.505</v>
      </c>
      <c r="CX144" s="100">
        <f>SUM(BW144:BY144)</f>
        <v>6.193999999999999</v>
      </c>
      <c r="CY144" s="100">
        <f>SUM(BZ144:CB144)</f>
        <v>6.662000000000001</v>
      </c>
      <c r="CZ144" s="100">
        <f>SUM(CC144:CE144)</f>
        <v>6.865</v>
      </c>
      <c r="DA144" s="100">
        <f>SUM(CF144:CH144)</f>
        <v>6.816000000000001</v>
      </c>
      <c r="DB144" s="100">
        <f>SUM(CI144:CK144)</f>
        <v>7.09</v>
      </c>
      <c r="DC144" s="100">
        <f>SUM(CL144:CN144)</f>
        <v>7.939259999999999</v>
      </c>
      <c r="DD144" s="100">
        <f>SUM(CO144:CQ144)</f>
        <v>7.651</v>
      </c>
    </row>
    <row r="145" spans="1:108" s="28" customFormat="1" ht="12.75">
      <c r="A145" s="1" t="s">
        <v>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3"/>
      <c r="L145" s="3"/>
      <c r="M145" s="3"/>
      <c r="N145" s="2"/>
      <c r="O145" s="2"/>
      <c r="P145" s="2"/>
      <c r="Q145" s="2"/>
      <c r="R145" s="2"/>
      <c r="S145" s="2"/>
      <c r="BK145" s="2"/>
      <c r="BR145" s="2"/>
      <c r="BS145" s="2" t="s">
        <v>45</v>
      </c>
      <c r="BT145" s="19">
        <f t="shared" si="192"/>
        <v>4.625040356930305</v>
      </c>
      <c r="BU145" s="19">
        <f t="shared" si="192"/>
        <v>4.3248330016507</v>
      </c>
      <c r="BV145" s="19">
        <f t="shared" si="192"/>
        <v>5.1789760902742445</v>
      </c>
      <c r="BW145" s="19">
        <f t="shared" si="192"/>
        <v>4.340447583586043</v>
      </c>
      <c r="BX145" s="19">
        <f t="shared" si="192"/>
        <v>4.934459498637391</v>
      </c>
      <c r="BY145" s="19">
        <f t="shared" si="192"/>
        <v>4.753283731467186</v>
      </c>
      <c r="BZ145" s="19">
        <f t="shared" si="192"/>
        <v>4.752869393139842</v>
      </c>
      <c r="CA145" s="19">
        <f t="shared" si="192"/>
        <v>4.811322206931373</v>
      </c>
      <c r="CB145" s="19">
        <f t="shared" si="192"/>
        <v>4.984463837101679</v>
      </c>
      <c r="CC145" s="19">
        <f t="shared" si="192"/>
        <v>5.163872175424522</v>
      </c>
      <c r="CD145" s="19">
        <f t="shared" si="193"/>
        <v>4.854751830073508</v>
      </c>
      <c r="CE145" s="19">
        <f t="shared" si="193"/>
        <v>4.804804804804805</v>
      </c>
      <c r="CF145" s="19">
        <f t="shared" si="193"/>
        <v>4.071733878461252</v>
      </c>
      <c r="CG145" s="19">
        <f t="shared" si="193"/>
        <v>4.7876029475509325</v>
      </c>
      <c r="CH145" s="19">
        <f t="shared" si="193"/>
        <v>5.0106455046936995</v>
      </c>
      <c r="CI145" s="19">
        <f t="shared" si="193"/>
        <v>4.29374810011146</v>
      </c>
      <c r="CJ145" s="19">
        <f t="shared" si="193"/>
        <v>4.252656313853699</v>
      </c>
      <c r="CK145" s="19">
        <f t="shared" si="193"/>
        <v>4.520347464828628</v>
      </c>
      <c r="CL145" s="19">
        <f t="shared" si="194"/>
        <v>4.671036659383346</v>
      </c>
      <c r="CM145" s="19">
        <f t="shared" si="194"/>
        <v>4.2885318452953625</v>
      </c>
      <c r="CN145" s="19">
        <f t="shared" si="194"/>
        <v>4.689433308586984</v>
      </c>
      <c r="CO145" s="19">
        <f t="shared" si="185"/>
        <v>4.6852468472247715</v>
      </c>
      <c r="CP145" s="19">
        <f t="shared" si="185"/>
        <v>4.432600000000001</v>
      </c>
      <c r="CQ145" s="19">
        <f>BP144/1000</f>
        <v>4.353</v>
      </c>
      <c r="CU145" s="2"/>
      <c r="CV145" s="2" t="s">
        <v>45</v>
      </c>
      <c r="CW145" s="100">
        <f>SUM(BT145:BV145)</f>
        <v>14.128849448855249</v>
      </c>
      <c r="CX145" s="100">
        <f>SUM(BW145:BY145)</f>
        <v>14.028190813690621</v>
      </c>
      <c r="CY145" s="100">
        <f>SUM(BZ145:CB145)</f>
        <v>14.548655437172894</v>
      </c>
      <c r="CZ145" s="100">
        <f>SUM(CC145:CE145)</f>
        <v>14.823428810302834</v>
      </c>
      <c r="DA145" s="100">
        <f>SUM(CF145:CH145)</f>
        <v>13.869982330705884</v>
      </c>
      <c r="DB145" s="100">
        <f>SUM(CI145:CK145)</f>
        <v>13.066751878793788</v>
      </c>
      <c r="DC145" s="100">
        <f>SUM(CL145:CN145)</f>
        <v>13.649001813265691</v>
      </c>
      <c r="DD145" s="100">
        <f>SUM(CO145:CQ145)</f>
        <v>13.470846847224772</v>
      </c>
    </row>
    <row r="146" spans="1:108" s="28" customFormat="1" ht="12.75">
      <c r="A146" s="11">
        <v>95</v>
      </c>
      <c r="B146" s="14">
        <f>local!B147/currency!B63</f>
        <v>5284.540117416829</v>
      </c>
      <c r="C146" s="14">
        <f>local!C147/currency!C63</f>
        <v>5293.772032902468</v>
      </c>
      <c r="D146" s="14">
        <f>local!D147/currency!D63</f>
        <v>6023.949744797801</v>
      </c>
      <c r="E146" s="14">
        <f>local!E147/currency!E63</f>
        <v>6142.776523702032</v>
      </c>
      <c r="F146" s="14">
        <f>local!F147/currency!F63</f>
        <v>6500.993229821219</v>
      </c>
      <c r="G146" s="14">
        <f>local!G147/currency!G63</f>
        <v>7260.526208109987</v>
      </c>
      <c r="H146" s="14">
        <f>local!H147/currency!H63</f>
        <v>6883.063857586151</v>
      </c>
      <c r="I146" s="14">
        <f>local!I147/currency!I63</f>
        <v>7223.616539806624</v>
      </c>
      <c r="J146" s="14">
        <f>local!J147/currency!J63</f>
        <v>6846.52006347767</v>
      </c>
      <c r="K146" s="14">
        <f>local!K147/currency!K63</f>
        <v>6927.870224847772</v>
      </c>
      <c r="L146" s="14">
        <f>local!L147/currency!L63</f>
        <v>6727.959995275033</v>
      </c>
      <c r="M146" s="14">
        <f>local!M147/currency!M63</f>
        <v>6635.569201700519</v>
      </c>
      <c r="N146" s="82">
        <f>SUM(B146:M146)</f>
        <v>77751.1577394441</v>
      </c>
      <c r="O146" s="84">
        <f>SUM(B146:M146)</f>
        <v>77751.1577394441</v>
      </c>
      <c r="P146" s="85"/>
      <c r="Q146" s="115">
        <f>SUM(B146:M146)</f>
        <v>77751.1577394441</v>
      </c>
      <c r="R146" s="2"/>
      <c r="S146" s="2"/>
      <c r="BK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W146" s="2" t="s">
        <v>122</v>
      </c>
      <c r="CX146" s="2" t="s">
        <v>123</v>
      </c>
      <c r="CY146" s="2" t="s">
        <v>124</v>
      </c>
      <c r="CZ146" s="2" t="s">
        <v>125</v>
      </c>
      <c r="DA146" s="2" t="s">
        <v>126</v>
      </c>
      <c r="DB146" s="2" t="s">
        <v>127</v>
      </c>
      <c r="DC146" s="2" t="s">
        <v>128</v>
      </c>
      <c r="DD146" s="2" t="s">
        <v>129</v>
      </c>
    </row>
    <row r="147" spans="1:108" s="28" customFormat="1" ht="12.75">
      <c r="A147" s="11">
        <v>96</v>
      </c>
      <c r="B147" s="14">
        <f>local!B148/currency!B64</f>
        <v>6753.733386527736</v>
      </c>
      <c r="C147" s="14">
        <f>local!C148/currency!C64</f>
        <v>5403.365309010851</v>
      </c>
      <c r="D147" s="14">
        <f>local!D148/currency!D64</f>
        <v>6941.070094743877</v>
      </c>
      <c r="E147" s="14">
        <f>local!E148/currency!E64</f>
        <v>6456.8119863899565</v>
      </c>
      <c r="F147" s="14">
        <f>local!F148/currency!F64</f>
        <v>6712.652897533587</v>
      </c>
      <c r="G147" s="14">
        <f>local!G148/currency!G64</f>
        <v>6270.3720017619025</v>
      </c>
      <c r="H147" s="14">
        <f>local!H148/currency!H64</f>
        <v>6626.264247872853</v>
      </c>
      <c r="I147" s="14">
        <f>local!I148/currency!I64</f>
        <v>6662.522558652497</v>
      </c>
      <c r="J147" s="14">
        <f>local!J148/currency!J64</f>
        <v>6366.47204670879</v>
      </c>
      <c r="K147" s="14">
        <f>local!K148/currency!K64</f>
        <v>7065.555466943138</v>
      </c>
      <c r="L147" s="14">
        <f>local!L148/currency!L64</f>
        <v>6744.969101568689</v>
      </c>
      <c r="M147" s="14">
        <f>local!M148/currency!M64</f>
        <v>6424.895082746061</v>
      </c>
      <c r="N147" s="82">
        <f>SUM(B147:M147)</f>
        <v>78428.68418045994</v>
      </c>
      <c r="O147" s="84">
        <f>SUM(B147:M147)</f>
        <v>78428.68418045994</v>
      </c>
      <c r="P147" s="85">
        <f>RATE(1,,-O146,O147)*100</f>
        <v>0.8714036687226305</v>
      </c>
      <c r="Q147" s="115">
        <f>SUM(B147:M147)</f>
        <v>78428.68418045994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V147" s="28" t="s">
        <v>95</v>
      </c>
      <c r="CW147" s="18">
        <v>1.5554417137914038</v>
      </c>
      <c r="CX147" s="18">
        <v>6.020599465975054</v>
      </c>
      <c r="CY147" s="18">
        <v>10.368010426292887</v>
      </c>
      <c r="CZ147" s="18">
        <v>2.787638084379201</v>
      </c>
      <c r="DA147" s="18">
        <v>2.285628190828866</v>
      </c>
      <c r="DB147" s="18">
        <v>-5.886397164273091</v>
      </c>
      <c r="DC147" s="102">
        <v>-7.572</v>
      </c>
      <c r="DD147" s="102">
        <v>-3.938</v>
      </c>
    </row>
    <row r="148" spans="1:108" s="28" customFormat="1" ht="12.75">
      <c r="A148" s="11">
        <v>97</v>
      </c>
      <c r="B148" s="14">
        <f>local!B149/currency!B65</f>
        <v>6765.803732691151</v>
      </c>
      <c r="C148" s="14">
        <f>local!C149/currency!C65</f>
        <v>5288.063361878342</v>
      </c>
      <c r="D148" s="14">
        <f>local!D149/currency!D65</f>
        <v>6833.2485485655225</v>
      </c>
      <c r="E148" s="14">
        <f>local!E149/currency!E65</f>
        <v>7105.219990157757</v>
      </c>
      <c r="F148" s="14">
        <f>local!F149/currency!F65</f>
        <v>6819.360345914208</v>
      </c>
      <c r="G148" s="14">
        <f>local!G149/currency!G65</f>
        <v>7688.607997456077</v>
      </c>
      <c r="H148" s="14">
        <f>local!H149/currency!H65</f>
        <v>6989.101240471348</v>
      </c>
      <c r="I148" s="14">
        <f>local!I149/currency!I65</f>
        <v>6667.395503079334</v>
      </c>
      <c r="J148" s="14">
        <f>local!J149/currency!J65</f>
        <v>6289.364526298324</v>
      </c>
      <c r="K148" s="14">
        <f>local!K149/currency!K65</f>
        <v>6619.277620826878</v>
      </c>
      <c r="L148" s="14">
        <f>local!L149/currency!L65</f>
        <v>6147.165686940596</v>
      </c>
      <c r="M148" s="14">
        <f>local!M149/currency!M65</f>
        <v>5833.134367953309</v>
      </c>
      <c r="N148" s="82">
        <f>SUM(B148:M148)</f>
        <v>79045.74292223286</v>
      </c>
      <c r="O148" s="84">
        <f>SUM(B148:M148)</f>
        <v>79045.74292223286</v>
      </c>
      <c r="P148" s="85">
        <f>RATE(1,,-O147,O148)*100</f>
        <v>0.7867768638743352</v>
      </c>
      <c r="Q148" s="115">
        <f>SUM(B148:M148)</f>
        <v>79045.74292223286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W148" s="100">
        <f aca="true" t="shared" si="205" ref="CW148:DC148">SUM(CW141:CW145)</f>
        <v>81.47166284540198</v>
      </c>
      <c r="CX148" s="100">
        <f t="shared" si="205"/>
        <v>88.63144259766844</v>
      </c>
      <c r="CY148" s="100">
        <f t="shared" si="205"/>
        <v>89.81920342276543</v>
      </c>
      <c r="CZ148" s="100">
        <f t="shared" si="205"/>
        <v>91.41347711892006</v>
      </c>
      <c r="DA148" s="100">
        <f t="shared" si="205"/>
        <v>83.80792055993557</v>
      </c>
      <c r="DB148" s="100">
        <f t="shared" si="205"/>
        <v>84.16682356538436</v>
      </c>
      <c r="DC148" s="100">
        <f t="shared" si="205"/>
        <v>82.97602960927483</v>
      </c>
      <c r="DD148" s="100">
        <f>SUM(DD141:DD145)</f>
        <v>87.81059947880372</v>
      </c>
    </row>
    <row r="149" spans="1:108" s="28" customFormat="1" ht="15">
      <c r="A149" s="11">
        <v>98</v>
      </c>
      <c r="B149" s="68">
        <f>local!B150/currency!B66</f>
        <v>4562.651503137672</v>
      </c>
      <c r="C149" s="68">
        <f>local!C150/currency!C66</f>
        <v>5245.155393053016</v>
      </c>
      <c r="D149" s="68">
        <f>local!D150/currency!D66</f>
        <v>5548.384512683579</v>
      </c>
      <c r="E149" s="68">
        <f>local!E150/currency!E66</f>
        <v>5085.9933490667245</v>
      </c>
      <c r="F149" s="68">
        <f>local!F150/currency!F66</f>
        <v>4938.516005658302</v>
      </c>
      <c r="G149" s="68">
        <f>local!G150/currency!G66</f>
        <v>4414.52959314131</v>
      </c>
      <c r="H149" s="68">
        <f>local!H150/currency!H66</f>
        <v>4812.7570531784395</v>
      </c>
      <c r="I149" s="68">
        <f>local!I150/currency!I66</f>
        <v>4319.123600857347</v>
      </c>
      <c r="J149" s="68">
        <f>local!J150/currency!J66</f>
        <v>4960.41317114094</v>
      </c>
      <c r="K149" s="68">
        <f>local!K150/currency!K66</f>
        <v>4976.894736842106</v>
      </c>
      <c r="L149" s="68">
        <f>local!L150/currency!L66</f>
        <v>4784.763157894737</v>
      </c>
      <c r="M149" s="68">
        <v>4576</v>
      </c>
      <c r="N149" s="82">
        <f>SUM(B149:M149)</f>
        <v>58225.18207665418</v>
      </c>
      <c r="O149" s="84">
        <f>SUM(B149:D149)</f>
        <v>15356.191408874267</v>
      </c>
      <c r="P149" s="84">
        <f>RATE(1,,-O150,O149)*100</f>
        <v>-18.694883331982727</v>
      </c>
      <c r="Q149" s="114">
        <f>SUM(B149:M149)</f>
        <v>58225.18207665418</v>
      </c>
      <c r="R149" s="2"/>
      <c r="S149" s="2"/>
      <c r="T149" s="2"/>
      <c r="U149"/>
      <c r="V149"/>
      <c r="W149"/>
      <c r="X149"/>
      <c r="Y149"/>
      <c r="Z149" s="126"/>
      <c r="AA149" s="126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W149" s="104"/>
      <c r="CX149" s="104"/>
      <c r="CY149" s="100"/>
      <c r="CZ149" s="100"/>
      <c r="DA149" s="2" t="s">
        <v>70</v>
      </c>
      <c r="DB149" s="2" t="s">
        <v>94</v>
      </c>
      <c r="DC149" s="2" t="s">
        <v>99</v>
      </c>
      <c r="DD149" s="2" t="s">
        <v>113</v>
      </c>
    </row>
    <row r="150" spans="1:108" s="28" customFormat="1" ht="12.75">
      <c r="A150" s="16" t="s">
        <v>15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3"/>
      <c r="L150" s="3"/>
      <c r="M150" s="3"/>
      <c r="N150" s="82"/>
      <c r="O150" s="86">
        <f>SUM(B148:D148)</f>
        <v>18887.115643135017</v>
      </c>
      <c r="P150" s="84"/>
      <c r="Q150" s="84"/>
      <c r="R150" s="2"/>
      <c r="S150" s="69" t="s">
        <v>49</v>
      </c>
      <c r="T150" s="2"/>
      <c r="U150" s="22">
        <v>34700</v>
      </c>
      <c r="V150" s="60" t="s">
        <v>2</v>
      </c>
      <c r="W150" s="60" t="s">
        <v>3</v>
      </c>
      <c r="X150" s="60" t="s">
        <v>4</v>
      </c>
      <c r="Y150" s="60" t="s">
        <v>5</v>
      </c>
      <c r="Z150" s="60" t="s">
        <v>6</v>
      </c>
      <c r="AA150" s="60" t="s">
        <v>7</v>
      </c>
      <c r="AB150" s="60" t="s">
        <v>8</v>
      </c>
      <c r="AC150" s="60" t="s">
        <v>9</v>
      </c>
      <c r="AD150" s="60" t="s">
        <v>10</v>
      </c>
      <c r="AE150" s="60" t="s">
        <v>11</v>
      </c>
      <c r="AF150" s="60" t="s">
        <v>12</v>
      </c>
      <c r="AG150" s="60">
        <v>35065</v>
      </c>
      <c r="AH150" s="60" t="s">
        <v>2</v>
      </c>
      <c r="AI150" s="60" t="s">
        <v>3</v>
      </c>
      <c r="AJ150" s="60" t="s">
        <v>4</v>
      </c>
      <c r="AK150" s="60" t="s">
        <v>5</v>
      </c>
      <c r="AL150" s="60" t="s">
        <v>6</v>
      </c>
      <c r="AM150" s="60" t="s">
        <v>7</v>
      </c>
      <c r="AN150" s="60" t="s">
        <v>8</v>
      </c>
      <c r="AO150" s="60" t="s">
        <v>9</v>
      </c>
      <c r="AP150" s="60" t="s">
        <v>10</v>
      </c>
      <c r="AQ150" s="60" t="s">
        <v>11</v>
      </c>
      <c r="AR150" s="60" t="s">
        <v>12</v>
      </c>
      <c r="AS150" s="22">
        <v>35431</v>
      </c>
      <c r="AT150" s="60" t="s">
        <v>2</v>
      </c>
      <c r="AU150" s="60" t="s">
        <v>3</v>
      </c>
      <c r="AV150" s="60" t="s">
        <v>4</v>
      </c>
      <c r="AW150" s="60" t="s">
        <v>5</v>
      </c>
      <c r="AX150" s="60" t="s">
        <v>6</v>
      </c>
      <c r="AY150" s="60" t="s">
        <v>7</v>
      </c>
      <c r="AZ150" s="60" t="s">
        <v>8</v>
      </c>
      <c r="BA150" s="60" t="s">
        <v>9</v>
      </c>
      <c r="BB150" s="60" t="s">
        <v>10</v>
      </c>
      <c r="BC150" s="60" t="s">
        <v>11</v>
      </c>
      <c r="BD150" s="60" t="s">
        <v>12</v>
      </c>
      <c r="BE150" s="22">
        <v>35796</v>
      </c>
      <c r="BF150" s="60" t="s">
        <v>2</v>
      </c>
      <c r="BG150" s="60" t="s">
        <v>3</v>
      </c>
      <c r="BH150" s="60" t="s">
        <v>4</v>
      </c>
      <c r="BI150" s="60" t="s">
        <v>5</v>
      </c>
      <c r="BJ150" s="60" t="s">
        <v>6</v>
      </c>
      <c r="BK150" s="60" t="s">
        <v>7</v>
      </c>
      <c r="BL150" s="60" t="s">
        <v>8</v>
      </c>
      <c r="BM150" s="60" t="s">
        <v>9</v>
      </c>
      <c r="BN150" s="60" t="s">
        <v>10</v>
      </c>
      <c r="BO150" s="60" t="s">
        <v>11</v>
      </c>
      <c r="BP150" s="60" t="s">
        <v>12</v>
      </c>
      <c r="BR150" s="69" t="s">
        <v>49</v>
      </c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DA150" s="103">
        <f>RATE(1,,-CW154,DA154)*100</f>
        <v>-14.276802301585015</v>
      </c>
      <c r="DB150" s="103">
        <f>RATE(1,,-CX154,DB154)*100</f>
        <v>-21.23824832748838</v>
      </c>
      <c r="DC150" s="103">
        <f>RATE(1,,-CY154,DC154)*100</f>
        <v>-20.789802495570342</v>
      </c>
      <c r="DD150" s="103">
        <f>RATE(1,,-CZ154,DD154)*100</f>
        <v>-12.105848357472027</v>
      </c>
    </row>
    <row r="151" spans="1:108" s="28" customFormat="1" ht="12.75">
      <c r="A151" s="2">
        <v>96</v>
      </c>
      <c r="B151" s="18">
        <f aca="true" t="shared" si="206" ref="B151:M151">RATE(1,,-B146,B147)*100</f>
        <v>27.801724208105227</v>
      </c>
      <c r="C151" s="18">
        <f t="shared" si="206"/>
        <v>2.070230365554589</v>
      </c>
      <c r="D151" s="18">
        <f t="shared" si="206"/>
        <v>15.224568411084254</v>
      </c>
      <c r="E151" s="18">
        <f t="shared" si="206"/>
        <v>5.112272300257262</v>
      </c>
      <c r="F151" s="18">
        <f t="shared" si="206"/>
        <v>3.2558050782370707</v>
      </c>
      <c r="G151" s="18">
        <f t="shared" si="206"/>
        <v>-13.63749923858254</v>
      </c>
      <c r="H151" s="18">
        <f t="shared" si="206"/>
        <v>-3.730890996024498</v>
      </c>
      <c r="I151" s="18">
        <f t="shared" si="206"/>
        <v>-7.767493997807744</v>
      </c>
      <c r="J151" s="18">
        <f t="shared" si="206"/>
        <v>-7.0115622581706365</v>
      </c>
      <c r="K151" s="18">
        <f t="shared" si="206"/>
        <v>1.9874108149650067</v>
      </c>
      <c r="L151" s="18">
        <f t="shared" si="206"/>
        <v>0.25281223885995996</v>
      </c>
      <c r="M151" s="18">
        <f t="shared" si="206"/>
        <v>-3.174921586236605</v>
      </c>
      <c r="N151" s="18">
        <f aca="true" t="shared" si="207" ref="N151:Q153">RATE(1,,-N146,N147)*100</f>
        <v>0.8714036687226305</v>
      </c>
      <c r="O151" s="18">
        <f t="shared" si="207"/>
        <v>0.8714036687226305</v>
      </c>
      <c r="P151" s="18" t="e">
        <f t="shared" si="207"/>
        <v>#NUM!</v>
      </c>
      <c r="Q151" s="18">
        <f t="shared" si="207"/>
        <v>0.8714036687226305</v>
      </c>
      <c r="R151" s="2"/>
      <c r="S151" s="2"/>
      <c r="T151" s="2" t="s">
        <v>39</v>
      </c>
      <c r="U151" s="7">
        <f aca="true" t="shared" si="208" ref="U151:AF151">B24</f>
        <v>6500</v>
      </c>
      <c r="V151" s="7">
        <f t="shared" si="208"/>
        <v>7123</v>
      </c>
      <c r="W151" s="7">
        <f t="shared" si="208"/>
        <v>10241</v>
      </c>
      <c r="X151" s="7">
        <f t="shared" si="208"/>
        <v>10278</v>
      </c>
      <c r="Y151" s="7">
        <f t="shared" si="208"/>
        <v>11493</v>
      </c>
      <c r="Z151" s="7">
        <f t="shared" si="208"/>
        <v>10955</v>
      </c>
      <c r="AA151" s="7">
        <f t="shared" si="208"/>
        <v>11126</v>
      </c>
      <c r="AB151" s="7">
        <f t="shared" si="208"/>
        <v>11580</v>
      </c>
      <c r="AC151" s="7">
        <f t="shared" si="208"/>
        <v>11292</v>
      </c>
      <c r="AD151" s="7">
        <f t="shared" si="208"/>
        <v>10971</v>
      </c>
      <c r="AE151" s="7">
        <f t="shared" si="208"/>
        <v>12046</v>
      </c>
      <c r="AF151" s="7">
        <f t="shared" si="208"/>
        <v>18474</v>
      </c>
      <c r="AG151" s="7">
        <f aca="true" t="shared" si="209" ref="AG151:AR151">B25</f>
        <v>10132</v>
      </c>
      <c r="AH151" s="7">
        <f t="shared" si="209"/>
        <v>8137</v>
      </c>
      <c r="AI151" s="7">
        <f t="shared" si="209"/>
        <v>11135</v>
      </c>
      <c r="AJ151" s="7">
        <f t="shared" si="209"/>
        <v>10926</v>
      </c>
      <c r="AK151" s="7">
        <f t="shared" si="209"/>
        <v>12009</v>
      </c>
      <c r="AL151" s="7">
        <f t="shared" si="209"/>
        <v>10908</v>
      </c>
      <c r="AM151" s="7">
        <f t="shared" si="209"/>
        <v>11304</v>
      </c>
      <c r="AN151" s="7">
        <f t="shared" si="209"/>
        <v>11139</v>
      </c>
      <c r="AO151" s="7">
        <f t="shared" si="209"/>
        <v>10294</v>
      </c>
      <c r="AP151" s="7">
        <f t="shared" si="209"/>
        <v>11309</v>
      </c>
      <c r="AQ151" s="7">
        <f t="shared" si="209"/>
        <v>11622</v>
      </c>
      <c r="AR151" s="7">
        <f t="shared" si="209"/>
        <v>20028</v>
      </c>
      <c r="AS151" s="7">
        <f aca="true" t="shared" si="210" ref="AS151:BD151">B26</f>
        <v>9987</v>
      </c>
      <c r="AT151" s="7">
        <f t="shared" si="210"/>
        <v>7714</v>
      </c>
      <c r="AU151" s="7">
        <f t="shared" si="210"/>
        <v>11110</v>
      </c>
      <c r="AV151" s="7">
        <f t="shared" si="210"/>
        <v>11220</v>
      </c>
      <c r="AW151" s="7">
        <f t="shared" si="210"/>
        <v>11742</v>
      </c>
      <c r="AX151" s="7">
        <f t="shared" si="210"/>
        <v>11254</v>
      </c>
      <c r="AY151" s="7">
        <f t="shared" si="210"/>
        <v>12786</v>
      </c>
      <c r="AZ151" s="7">
        <f t="shared" si="210"/>
        <v>11067</v>
      </c>
      <c r="BA151" s="7">
        <f t="shared" si="210"/>
        <v>11472</v>
      </c>
      <c r="BB151" s="7">
        <f t="shared" si="210"/>
        <v>12835</v>
      </c>
      <c r="BC151" s="7">
        <f t="shared" si="210"/>
        <v>12091</v>
      </c>
      <c r="BD151" s="7">
        <f t="shared" si="210"/>
        <v>19093</v>
      </c>
      <c r="BE151" s="7">
        <f aca="true" t="shared" si="211" ref="BE151:BJ151">B27</f>
        <v>8695</v>
      </c>
      <c r="BF151" s="7">
        <f t="shared" si="211"/>
        <v>8993</v>
      </c>
      <c r="BG151" s="7">
        <f t="shared" si="211"/>
        <v>11765</v>
      </c>
      <c r="BH151" s="7">
        <f t="shared" si="211"/>
        <v>11686</v>
      </c>
      <c r="BI151" s="7">
        <f t="shared" si="211"/>
        <v>11291</v>
      </c>
      <c r="BJ151" s="7">
        <f t="shared" si="211"/>
        <v>11857</v>
      </c>
      <c r="BK151" s="7">
        <f aca="true" t="shared" si="212" ref="BK151:BP151">H27</f>
        <v>11964</v>
      </c>
      <c r="BL151" s="7">
        <f t="shared" si="212"/>
        <v>10879</v>
      </c>
      <c r="BM151" s="7">
        <f t="shared" si="212"/>
        <v>11543</v>
      </c>
      <c r="BN151" s="7">
        <f t="shared" si="212"/>
        <v>11653</v>
      </c>
      <c r="BO151" s="7">
        <f t="shared" si="212"/>
        <v>12300</v>
      </c>
      <c r="BP151" s="7">
        <f t="shared" si="212"/>
        <v>17574</v>
      </c>
      <c r="BR151" s="2"/>
      <c r="BS151" s="2"/>
      <c r="BT151" s="22">
        <v>35431</v>
      </c>
      <c r="BU151" s="60" t="s">
        <v>2</v>
      </c>
      <c r="BV151" s="60" t="s">
        <v>3</v>
      </c>
      <c r="BW151" s="60" t="s">
        <v>4</v>
      </c>
      <c r="BX151" s="60" t="s">
        <v>5</v>
      </c>
      <c r="BY151" s="60" t="s">
        <v>6</v>
      </c>
      <c r="BZ151" s="60" t="s">
        <v>7</v>
      </c>
      <c r="CA151" s="60" t="s">
        <v>8</v>
      </c>
      <c r="CB151" s="60" t="s">
        <v>9</v>
      </c>
      <c r="CC151" s="60" t="s">
        <v>10</v>
      </c>
      <c r="CD151" s="60" t="s">
        <v>11</v>
      </c>
      <c r="CE151" s="60" t="s">
        <v>12</v>
      </c>
      <c r="CF151" s="22">
        <v>35796</v>
      </c>
      <c r="CG151" s="60" t="s">
        <v>2</v>
      </c>
      <c r="CH151" s="60" t="s">
        <v>3</v>
      </c>
      <c r="CI151" s="60" t="s">
        <v>4</v>
      </c>
      <c r="CJ151" s="60" t="s">
        <v>5</v>
      </c>
      <c r="CK151" s="60" t="s">
        <v>6</v>
      </c>
      <c r="CL151" s="60" t="s">
        <v>7</v>
      </c>
      <c r="CM151" s="60" t="s">
        <v>8</v>
      </c>
      <c r="CN151" s="60" t="s">
        <v>9</v>
      </c>
      <c r="CO151" s="60" t="s">
        <v>10</v>
      </c>
      <c r="CP151" s="60" t="s">
        <v>11</v>
      </c>
      <c r="CQ151" s="60" t="s">
        <v>12</v>
      </c>
      <c r="CU151" s="69" t="s">
        <v>49</v>
      </c>
      <c r="CV151" s="2"/>
      <c r="CW151" s="2" t="s">
        <v>66</v>
      </c>
      <c r="CX151" s="2" t="s">
        <v>67</v>
      </c>
      <c r="CY151" s="2" t="s">
        <v>68</v>
      </c>
      <c r="CZ151" s="2" t="s">
        <v>69</v>
      </c>
      <c r="DA151" s="2" t="s">
        <v>70</v>
      </c>
      <c r="DB151" s="2" t="s">
        <v>94</v>
      </c>
      <c r="DC151" s="2" t="s">
        <v>99</v>
      </c>
      <c r="DD151" s="2" t="s">
        <v>113</v>
      </c>
    </row>
    <row r="152" spans="1:108" s="28" customFormat="1" ht="12.75">
      <c r="A152" s="2">
        <v>97</v>
      </c>
      <c r="B152" s="18">
        <f aca="true" t="shared" si="213" ref="B152:M153">RATE(1,,-B147,B148)*100</f>
        <v>0.17872109354351004</v>
      </c>
      <c r="C152" s="18">
        <f t="shared" si="213"/>
        <v>-2.1338913906158936</v>
      </c>
      <c r="D152" s="18">
        <f t="shared" si="213"/>
        <v>-1.5533850646459004</v>
      </c>
      <c r="E152" s="18">
        <f t="shared" si="213"/>
        <v>10.042231446951718</v>
      </c>
      <c r="F152" s="18">
        <f t="shared" si="213"/>
        <v>1.5896464484232236</v>
      </c>
      <c r="G152" s="18">
        <f t="shared" si="213"/>
        <v>22.618051932096957</v>
      </c>
      <c r="H152" s="18">
        <f t="shared" si="213"/>
        <v>5.475739859227189</v>
      </c>
      <c r="I152" s="18">
        <f t="shared" si="213"/>
        <v>0.07313963118231681</v>
      </c>
      <c r="J152" s="18">
        <f t="shared" si="213"/>
        <v>-1.2111499091608797</v>
      </c>
      <c r="K152" s="18">
        <f t="shared" si="213"/>
        <v>-6.316245738982763</v>
      </c>
      <c r="L152" s="18">
        <f t="shared" si="213"/>
        <v>-8.86295260402395</v>
      </c>
      <c r="M152" s="18">
        <f t="shared" si="213"/>
        <v>-9.210433900810532</v>
      </c>
      <c r="N152" s="18">
        <f t="shared" si="207"/>
        <v>0.7867768638743352</v>
      </c>
      <c r="O152" s="18">
        <f t="shared" si="207"/>
        <v>0.7867768638743352</v>
      </c>
      <c r="P152" s="18">
        <f t="shared" si="207"/>
        <v>-9.711550213272302</v>
      </c>
      <c r="Q152" s="18">
        <f t="shared" si="207"/>
        <v>0.7867768638743352</v>
      </c>
      <c r="R152" s="2"/>
      <c r="S152" s="2"/>
      <c r="T152" s="2" t="s">
        <v>53</v>
      </c>
      <c r="U152" s="7">
        <f aca="true" t="shared" si="214" ref="U152:AF152">B46</f>
        <v>13550</v>
      </c>
      <c r="V152" s="7">
        <f t="shared" si="214"/>
        <v>12897</v>
      </c>
      <c r="W152" s="7">
        <f t="shared" si="214"/>
        <v>15729</v>
      </c>
      <c r="X152" s="7">
        <f t="shared" si="214"/>
        <v>15872</v>
      </c>
      <c r="Y152" s="7">
        <f t="shared" si="214"/>
        <v>17249</v>
      </c>
      <c r="Z152" s="7">
        <f t="shared" si="214"/>
        <v>16670</v>
      </c>
      <c r="AA152" s="7">
        <f t="shared" si="214"/>
        <v>17296</v>
      </c>
      <c r="AB152" s="7">
        <f t="shared" si="214"/>
        <v>16947</v>
      </c>
      <c r="AC152" s="7">
        <f t="shared" si="214"/>
        <v>16925</v>
      </c>
      <c r="AD152" s="7">
        <f t="shared" si="214"/>
        <v>16976</v>
      </c>
      <c r="AE152" s="7">
        <f t="shared" si="214"/>
        <v>16156</v>
      </c>
      <c r="AF152" s="7">
        <f t="shared" si="214"/>
        <v>16508</v>
      </c>
      <c r="AG152" s="7">
        <f aca="true" t="shared" si="215" ref="AG152:AR152">B47</f>
        <v>16847</v>
      </c>
      <c r="AH152" s="7">
        <f t="shared" si="215"/>
        <v>12413</v>
      </c>
      <c r="AI152" s="7">
        <f t="shared" si="215"/>
        <v>15624</v>
      </c>
      <c r="AJ152" s="7">
        <f t="shared" si="215"/>
        <v>17202</v>
      </c>
      <c r="AK152" s="7">
        <f t="shared" si="215"/>
        <v>16795</v>
      </c>
      <c r="AL152" s="7">
        <f t="shared" si="215"/>
        <v>15997</v>
      </c>
      <c r="AM152" s="7">
        <f t="shared" si="215"/>
        <v>17907</v>
      </c>
      <c r="AN152" s="7">
        <f t="shared" si="215"/>
        <v>17077</v>
      </c>
      <c r="AO152" s="7">
        <f t="shared" si="215"/>
        <v>16900</v>
      </c>
      <c r="AP152" s="7">
        <f t="shared" si="215"/>
        <v>17861</v>
      </c>
      <c r="AQ152" s="7">
        <f t="shared" si="215"/>
        <v>16950</v>
      </c>
      <c r="AR152" s="7">
        <f t="shared" si="215"/>
        <v>16987</v>
      </c>
      <c r="AS152" s="7">
        <f aca="true" t="shared" si="216" ref="AS152:BD152">B48</f>
        <v>17026</v>
      </c>
      <c r="AT152" s="7">
        <f t="shared" si="216"/>
        <v>13202</v>
      </c>
      <c r="AU152" s="7">
        <f t="shared" si="216"/>
        <v>16538</v>
      </c>
      <c r="AV152" s="7">
        <f t="shared" si="216"/>
        <v>17953</v>
      </c>
      <c r="AW152" s="7">
        <f t="shared" si="216"/>
        <v>17374</v>
      </c>
      <c r="AX152" s="7">
        <f t="shared" si="216"/>
        <v>17011</v>
      </c>
      <c r="AY152" s="7">
        <f t="shared" si="216"/>
        <v>19497</v>
      </c>
      <c r="AZ152" s="7">
        <f t="shared" si="216"/>
        <v>18051</v>
      </c>
      <c r="BA152" s="7">
        <f t="shared" si="216"/>
        <v>17202</v>
      </c>
      <c r="BB152" s="7">
        <f t="shared" si="216"/>
        <v>19771</v>
      </c>
      <c r="BC152" s="7">
        <f t="shared" si="216"/>
        <v>17208.021</v>
      </c>
      <c r="BD152" s="7">
        <f t="shared" si="216"/>
        <v>17795.222724338284</v>
      </c>
      <c r="BE152" s="7">
        <f aca="true" t="shared" si="217" ref="BE152:BJ152">B49</f>
        <v>14623</v>
      </c>
      <c r="BF152" s="7">
        <f t="shared" si="217"/>
        <v>13972</v>
      </c>
      <c r="BG152" s="7">
        <f t="shared" si="217"/>
        <v>15968</v>
      </c>
      <c r="BH152" s="7">
        <f t="shared" si="217"/>
        <v>17186</v>
      </c>
      <c r="BI152" s="7">
        <f t="shared" si="217"/>
        <v>16069.196682195205</v>
      </c>
      <c r="BJ152" s="7">
        <f t="shared" si="217"/>
        <v>15910.41693558797</v>
      </c>
      <c r="BK152" s="7">
        <f aca="true" t="shared" si="218" ref="BK152:BP152">H49</f>
        <v>15894.526207074618</v>
      </c>
      <c r="BL152" s="7">
        <f t="shared" si="218"/>
        <v>15473.473602684911</v>
      </c>
      <c r="BM152" s="7">
        <f t="shared" si="218"/>
        <v>14933.514071778982</v>
      </c>
      <c r="BN152" s="7">
        <f t="shared" si="218"/>
        <v>15327.437056165269</v>
      </c>
      <c r="BO152" s="7">
        <f t="shared" si="218"/>
        <v>14698.118324701993</v>
      </c>
      <c r="BP152" s="7">
        <f t="shared" si="218"/>
        <v>14760.366877664384</v>
      </c>
      <c r="BR152" s="2"/>
      <c r="BS152" s="2" t="s">
        <v>39</v>
      </c>
      <c r="BT152" s="19">
        <f aca="true" t="shared" si="219" ref="BT152:CC156">AS151/1000</f>
        <v>9.987</v>
      </c>
      <c r="BU152" s="19">
        <f t="shared" si="219"/>
        <v>7.714</v>
      </c>
      <c r="BV152" s="19">
        <f t="shared" si="219"/>
        <v>11.11</v>
      </c>
      <c r="BW152" s="19">
        <f t="shared" si="219"/>
        <v>11.22</v>
      </c>
      <c r="BX152" s="19">
        <f t="shared" si="219"/>
        <v>11.742</v>
      </c>
      <c r="BY152" s="19">
        <f t="shared" si="219"/>
        <v>11.254</v>
      </c>
      <c r="BZ152" s="19">
        <f t="shared" si="219"/>
        <v>12.786</v>
      </c>
      <c r="CA152" s="19">
        <f t="shared" si="219"/>
        <v>11.067</v>
      </c>
      <c r="CB152" s="19">
        <f t="shared" si="219"/>
        <v>11.472</v>
      </c>
      <c r="CC152" s="19">
        <f t="shared" si="219"/>
        <v>12.835</v>
      </c>
      <c r="CD152" s="19">
        <f aca="true" t="shared" si="220" ref="CD152:CK156">BC151/1000</f>
        <v>12.091</v>
      </c>
      <c r="CE152" s="19">
        <f t="shared" si="220"/>
        <v>19.093</v>
      </c>
      <c r="CF152" s="19">
        <f t="shared" si="220"/>
        <v>8.695</v>
      </c>
      <c r="CG152" s="19">
        <f t="shared" si="220"/>
        <v>8.993</v>
      </c>
      <c r="CH152" s="19">
        <f t="shared" si="220"/>
        <v>11.765</v>
      </c>
      <c r="CI152" s="19">
        <f t="shared" si="220"/>
        <v>11.686</v>
      </c>
      <c r="CJ152" s="19">
        <f t="shared" si="220"/>
        <v>11.291</v>
      </c>
      <c r="CK152" s="19">
        <f t="shared" si="220"/>
        <v>11.857</v>
      </c>
      <c r="CL152" s="19">
        <f aca="true" t="shared" si="221" ref="CL152:CN156">BK151/1000</f>
        <v>11.964</v>
      </c>
      <c r="CM152" s="19">
        <f t="shared" si="221"/>
        <v>10.879</v>
      </c>
      <c r="CN152" s="19">
        <f t="shared" si="221"/>
        <v>11.543</v>
      </c>
      <c r="CO152" s="19">
        <f aca="true" t="shared" si="222" ref="CO152:CQ156">BN151/1000</f>
        <v>11.653</v>
      </c>
      <c r="CP152" s="19">
        <f t="shared" si="222"/>
        <v>12.3</v>
      </c>
      <c r="CQ152" s="19">
        <f t="shared" si="222"/>
        <v>17.574</v>
      </c>
      <c r="CU152" s="2"/>
      <c r="CV152" s="2" t="s">
        <v>39</v>
      </c>
      <c r="CW152" s="100">
        <f>SUM(BT152:BV152)</f>
        <v>28.811</v>
      </c>
      <c r="CX152" s="100">
        <f>SUM(BW152:BY152)</f>
        <v>34.216</v>
      </c>
      <c r="CY152" s="100">
        <f>SUM(BZ152:CB152)</f>
        <v>35.325</v>
      </c>
      <c r="CZ152" s="100">
        <f>SUM(CC152:CE152)</f>
        <v>44.019000000000005</v>
      </c>
      <c r="DA152" s="100">
        <f>SUM(CF152:CH152)</f>
        <v>29.453000000000003</v>
      </c>
      <c r="DB152" s="100">
        <f>SUM(CI152:CK152)</f>
        <v>34.834</v>
      </c>
      <c r="DC152" s="100">
        <f>SUM(CL152:CN152)</f>
        <v>34.385999999999996</v>
      </c>
      <c r="DD152" s="100">
        <f>SUM(CO152:CQ152)</f>
        <v>41.527</v>
      </c>
    </row>
    <row r="153" spans="1:108" s="28" customFormat="1" ht="12.75">
      <c r="A153" s="2">
        <v>98</v>
      </c>
      <c r="B153" s="18">
        <f t="shared" si="213"/>
        <v>-32.56305261868951</v>
      </c>
      <c r="C153" s="18">
        <f t="shared" si="213"/>
        <v>-0.8114117757107452</v>
      </c>
      <c r="D153" s="18">
        <f t="shared" si="213"/>
        <v>-18.803121630218918</v>
      </c>
      <c r="E153" s="18">
        <f t="shared" si="213"/>
        <v>-28.418917977037893</v>
      </c>
      <c r="F153" s="18">
        <f t="shared" si="213"/>
        <v>-27.580949603034338</v>
      </c>
      <c r="G153" s="18">
        <f t="shared" si="213"/>
        <v>-42.5835002304456</v>
      </c>
      <c r="H153" s="18">
        <f t="shared" si="213"/>
        <v>-31.13911377746955</v>
      </c>
      <c r="I153" s="18">
        <f t="shared" si="213"/>
        <v>-35.2202280656283</v>
      </c>
      <c r="J153" s="18">
        <f t="shared" si="213"/>
        <v>-21.1301372277042</v>
      </c>
      <c r="K153" s="18">
        <f t="shared" si="213"/>
        <v>-24.812116639694686</v>
      </c>
      <c r="L153" s="18">
        <f t="shared" si="213"/>
        <v>-22.163100824502383</v>
      </c>
      <c r="M153" s="18">
        <f t="shared" si="213"/>
        <v>-21.55160996907403</v>
      </c>
      <c r="N153" s="18">
        <f t="shared" si="207"/>
        <v>-26.33988887429708</v>
      </c>
      <c r="O153" s="18">
        <f t="shared" si="207"/>
        <v>-80.57303171407717</v>
      </c>
      <c r="P153" s="18" t="e">
        <f t="shared" si="207"/>
        <v>#NUM!</v>
      </c>
      <c r="Q153" s="18">
        <f t="shared" si="207"/>
        <v>-26.33988887429708</v>
      </c>
      <c r="R153" s="2"/>
      <c r="S153" s="2"/>
      <c r="T153" s="2" t="s">
        <v>54</v>
      </c>
      <c r="U153" s="7">
        <f aca="true" t="shared" si="223" ref="U153:AF153">B90</f>
        <v>24501.25313283208</v>
      </c>
      <c r="V153" s="7">
        <f t="shared" si="223"/>
        <v>24155.13029315961</v>
      </c>
      <c r="W153" s="7">
        <f t="shared" si="223"/>
        <v>29915.188897455664</v>
      </c>
      <c r="X153" s="7">
        <f t="shared" si="223"/>
        <v>30345.404565555156</v>
      </c>
      <c r="Y153" s="7">
        <f t="shared" si="223"/>
        <v>28096.35722679201</v>
      </c>
      <c r="Z153" s="7">
        <f t="shared" si="223"/>
        <v>28652.549390748845</v>
      </c>
      <c r="AA153" s="7">
        <f t="shared" si="223"/>
        <v>28055.491859665213</v>
      </c>
      <c r="AB153" s="7">
        <f t="shared" si="223"/>
        <v>28122.686409307247</v>
      </c>
      <c r="AC153" s="7">
        <f t="shared" si="223"/>
        <v>26848.442631107573</v>
      </c>
      <c r="AD153" s="7">
        <f t="shared" si="223"/>
        <v>29995.032290114257</v>
      </c>
      <c r="AE153" s="7">
        <f t="shared" si="223"/>
        <v>28757.84929356358</v>
      </c>
      <c r="AF153" s="7">
        <f t="shared" si="223"/>
        <v>28435.320695413022</v>
      </c>
      <c r="AG153" s="7">
        <f aca="true" t="shared" si="224" ref="AG153:AR153">B91</f>
        <v>28004.53514739229</v>
      </c>
      <c r="AH153" s="7">
        <f t="shared" si="224"/>
        <v>28184.999527097323</v>
      </c>
      <c r="AI153" s="7">
        <f t="shared" si="224"/>
        <v>28283.878283878286</v>
      </c>
      <c r="AJ153" s="7">
        <f t="shared" si="224"/>
        <v>30978.96891866741</v>
      </c>
      <c r="AK153" s="7">
        <f t="shared" si="224"/>
        <v>29844.997651479567</v>
      </c>
      <c r="AL153" s="7">
        <f t="shared" si="224"/>
        <v>26924.490170861656</v>
      </c>
      <c r="AM153" s="7">
        <f t="shared" si="224"/>
        <v>30424.44200512258</v>
      </c>
      <c r="AN153" s="7">
        <f t="shared" si="224"/>
        <v>28835.266821345707</v>
      </c>
      <c r="AO153" s="7">
        <f t="shared" si="224"/>
        <v>28218.678815489748</v>
      </c>
      <c r="AP153" s="7">
        <f t="shared" si="224"/>
        <v>31149.875400498397</v>
      </c>
      <c r="AQ153" s="7">
        <f t="shared" si="224"/>
        <v>29378.22911099234</v>
      </c>
      <c r="AR153" s="7">
        <f t="shared" si="224"/>
        <v>28920.53445850914</v>
      </c>
      <c r="AS153" s="7">
        <f>B92</f>
        <v>30213.531604812746</v>
      </c>
      <c r="AT153" s="7">
        <f aca="true" t="shared" si="225" ref="AT153:BD153">C92</f>
        <v>26905.747500203233</v>
      </c>
      <c r="AU153" s="7">
        <f t="shared" si="225"/>
        <v>30496.069797782126</v>
      </c>
      <c r="AV153" s="7">
        <f t="shared" si="225"/>
        <v>28802.48585770058</v>
      </c>
      <c r="AW153" s="7">
        <f t="shared" si="225"/>
        <v>28313.303638961257</v>
      </c>
      <c r="AX153" s="7">
        <f t="shared" si="225"/>
        <v>27672.171628721542</v>
      </c>
      <c r="AY153" s="7">
        <f t="shared" si="225"/>
        <v>29897.53386592567</v>
      </c>
      <c r="AZ153" s="7">
        <f t="shared" si="225"/>
        <v>27260.39016115352</v>
      </c>
      <c r="BA153" s="7">
        <f t="shared" si="225"/>
        <v>27809.52380952381</v>
      </c>
      <c r="BB153" s="7">
        <f t="shared" si="225"/>
        <v>29283.000165207333</v>
      </c>
      <c r="BC153" s="7">
        <f t="shared" si="225"/>
        <v>25225.51289215295</v>
      </c>
      <c r="BD153" s="7">
        <f t="shared" si="225"/>
        <v>26503.323543051476</v>
      </c>
      <c r="BE153" s="7">
        <f aca="true" t="shared" si="226" ref="BE153:BJ153">B93</f>
        <v>26838.091927385092</v>
      </c>
      <c r="BF153" s="7">
        <f t="shared" si="226"/>
        <v>22324.698412698413</v>
      </c>
      <c r="BG153" s="7">
        <f t="shared" si="226"/>
        <v>25943.888414018184</v>
      </c>
      <c r="BH153" s="7">
        <f t="shared" si="226"/>
        <v>23700.563170757625</v>
      </c>
      <c r="BI153" s="7">
        <f t="shared" si="226"/>
        <v>20908.14814814815</v>
      </c>
      <c r="BJ153" s="7">
        <f t="shared" si="226"/>
        <v>22171.77207085438</v>
      </c>
      <c r="BK153" s="7">
        <f aca="true" t="shared" si="227" ref="BK153:BP153">H93</f>
        <v>23085.42599303631</v>
      </c>
      <c r="BL153" s="7">
        <f t="shared" si="227"/>
        <v>21562.468026270308</v>
      </c>
      <c r="BM153" s="7">
        <f t="shared" si="227"/>
        <v>22654.989226539863</v>
      </c>
      <c r="BN153" s="7">
        <f t="shared" si="227"/>
        <v>24830.02473206925</v>
      </c>
      <c r="BO153" s="7">
        <f t="shared" si="227"/>
        <v>23185.985418450564</v>
      </c>
      <c r="BP153" s="7">
        <f t="shared" si="227"/>
        <v>23188.65635944307</v>
      </c>
      <c r="BR153" s="2"/>
      <c r="BS153" s="2" t="s">
        <v>53</v>
      </c>
      <c r="BT153" s="19">
        <f t="shared" si="219"/>
        <v>17.026</v>
      </c>
      <c r="BU153" s="19">
        <f t="shared" si="219"/>
        <v>13.202</v>
      </c>
      <c r="BV153" s="19">
        <f t="shared" si="219"/>
        <v>16.538</v>
      </c>
      <c r="BW153" s="19">
        <f t="shared" si="219"/>
        <v>17.953</v>
      </c>
      <c r="BX153" s="19">
        <f t="shared" si="219"/>
        <v>17.374</v>
      </c>
      <c r="BY153" s="19">
        <f t="shared" si="219"/>
        <v>17.011</v>
      </c>
      <c r="BZ153" s="19">
        <f t="shared" si="219"/>
        <v>19.497</v>
      </c>
      <c r="CA153" s="19">
        <f t="shared" si="219"/>
        <v>18.051</v>
      </c>
      <c r="CB153" s="19">
        <f t="shared" si="219"/>
        <v>17.202</v>
      </c>
      <c r="CC153" s="19">
        <f t="shared" si="219"/>
        <v>19.771</v>
      </c>
      <c r="CD153" s="19">
        <f t="shared" si="220"/>
        <v>17.208021000000002</v>
      </c>
      <c r="CE153" s="19">
        <f t="shared" si="220"/>
        <v>17.795222724338284</v>
      </c>
      <c r="CF153" s="19">
        <f t="shared" si="220"/>
        <v>14.623</v>
      </c>
      <c r="CG153" s="19">
        <f t="shared" si="220"/>
        <v>13.972</v>
      </c>
      <c r="CH153" s="19">
        <f t="shared" si="220"/>
        <v>15.968</v>
      </c>
      <c r="CI153" s="19">
        <f t="shared" si="220"/>
        <v>17.186</v>
      </c>
      <c r="CJ153" s="19">
        <f t="shared" si="220"/>
        <v>16.069196682195205</v>
      </c>
      <c r="CK153" s="19">
        <f t="shared" si="220"/>
        <v>15.91041693558797</v>
      </c>
      <c r="CL153" s="19">
        <f t="shared" si="221"/>
        <v>15.894526207074618</v>
      </c>
      <c r="CM153" s="19">
        <f t="shared" si="221"/>
        <v>15.473473602684912</v>
      </c>
      <c r="CN153" s="19">
        <f t="shared" si="221"/>
        <v>14.933514071778982</v>
      </c>
      <c r="CO153" s="19">
        <f t="shared" si="222"/>
        <v>15.327437056165268</v>
      </c>
      <c r="CP153" s="19">
        <f t="shared" si="222"/>
        <v>14.698118324701992</v>
      </c>
      <c r="CQ153" s="19">
        <f t="shared" si="222"/>
        <v>14.760366877664385</v>
      </c>
      <c r="CU153" s="2"/>
      <c r="CV153" s="2" t="s">
        <v>53</v>
      </c>
      <c r="CW153" s="100">
        <f>SUM(BT153:BV153)</f>
        <v>46.766000000000005</v>
      </c>
      <c r="CX153" s="100">
        <f>SUM(BW153:BY153)</f>
        <v>52.337999999999994</v>
      </c>
      <c r="CY153" s="100">
        <f>SUM(BZ153:CB153)</f>
        <v>54.75</v>
      </c>
      <c r="CZ153" s="100">
        <f>SUM(CC153:CE153)</f>
        <v>54.77424372433829</v>
      </c>
      <c r="DA153" s="100">
        <f>SUM(CF153:CH153)</f>
        <v>44.563</v>
      </c>
      <c r="DB153" s="100">
        <f>SUM(CI153:CK153)</f>
        <v>49.16561361778317</v>
      </c>
      <c r="DC153" s="100">
        <f>SUM(CL153:CN153)</f>
        <v>46.30151388153851</v>
      </c>
      <c r="DD153" s="100">
        <f>SUM(CO153:CQ153)</f>
        <v>44.78592225853164</v>
      </c>
    </row>
    <row r="154" spans="1:108" s="2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"/>
      <c r="S154" s="2"/>
      <c r="T154" s="2" t="s">
        <v>44</v>
      </c>
      <c r="U154" s="7">
        <f aca="true" t="shared" si="228" ref="U154:AF154">B190</f>
        <v>8430.01039637022</v>
      </c>
      <c r="V154" s="7">
        <f t="shared" si="228"/>
        <v>8529.37130279268</v>
      </c>
      <c r="W154" s="7">
        <f t="shared" si="228"/>
        <v>10324.288550628724</v>
      </c>
      <c r="X154" s="7">
        <f t="shared" si="228"/>
        <v>9821.237039685377</v>
      </c>
      <c r="Y154" s="7">
        <f t="shared" si="228"/>
        <v>10706.444530543717</v>
      </c>
      <c r="Z154" s="7">
        <f t="shared" si="228"/>
        <v>10551.783960485473</v>
      </c>
      <c r="AA154" s="7">
        <f t="shared" si="228"/>
        <v>11107.45621875961</v>
      </c>
      <c r="AB154" s="7">
        <f t="shared" si="228"/>
        <v>11149.620809412432</v>
      </c>
      <c r="AC154" s="7">
        <f t="shared" si="228"/>
        <v>10310.996443762639</v>
      </c>
      <c r="AD154" s="7">
        <f t="shared" si="228"/>
        <v>11278.97176569743</v>
      </c>
      <c r="AE154" s="7">
        <f t="shared" si="228"/>
        <v>11105.449398443028</v>
      </c>
      <c r="AF154" s="7">
        <f t="shared" si="228"/>
        <v>11191.7032512566</v>
      </c>
      <c r="AG154" s="7">
        <f aca="true" t="shared" si="229" ref="AG154:AR154">B191</f>
        <v>10932.948708928445</v>
      </c>
      <c r="AH154" s="7">
        <f t="shared" si="229"/>
        <v>10050.962627406569</v>
      </c>
      <c r="AI154" s="7">
        <f t="shared" si="229"/>
        <v>11650.581890434289</v>
      </c>
      <c r="AJ154" s="7">
        <f t="shared" si="229"/>
        <v>11001.84606645839</v>
      </c>
      <c r="AK154" s="7">
        <f t="shared" si="229"/>
        <v>10829.663304446654</v>
      </c>
      <c r="AL154" s="7">
        <f t="shared" si="229"/>
        <v>10769.84217100034</v>
      </c>
      <c r="AM154" s="7">
        <f t="shared" si="229"/>
        <v>11152.24302366655</v>
      </c>
      <c r="AN154" s="7">
        <f t="shared" si="229"/>
        <v>10181.934022370096</v>
      </c>
      <c r="AO154" s="7">
        <f t="shared" si="229"/>
        <v>10482.885953699759</v>
      </c>
      <c r="AP154" s="7">
        <f t="shared" si="229"/>
        <v>11567.520871246184</v>
      </c>
      <c r="AQ154" s="7">
        <f t="shared" si="229"/>
        <v>11320.216709438266</v>
      </c>
      <c r="AR154" s="7">
        <f t="shared" si="229"/>
        <v>11397.032573150356</v>
      </c>
      <c r="AS154" s="7">
        <f aca="true" t="shared" si="230" ref="AS154:BD154">B192</f>
        <v>11228.21989901145</v>
      </c>
      <c r="AT154" s="7">
        <f t="shared" si="230"/>
        <v>8902.15032550799</v>
      </c>
      <c r="AU154" s="7">
        <f t="shared" si="230"/>
        <v>11650.45162997681</v>
      </c>
      <c r="AV154" s="7">
        <f t="shared" si="230"/>
        <v>10985.915492957747</v>
      </c>
      <c r="AW154" s="7">
        <f t="shared" si="230"/>
        <v>11343.142238407921</v>
      </c>
      <c r="AX154" s="7">
        <f t="shared" si="230"/>
        <v>11163.041650316722</v>
      </c>
      <c r="AY154" s="7">
        <f t="shared" si="230"/>
        <v>12125.957094571291</v>
      </c>
      <c r="AZ154" s="7">
        <f t="shared" si="230"/>
        <v>11061.142666221183</v>
      </c>
      <c r="BA154" s="7">
        <f t="shared" si="230"/>
        <v>11474.599723265466</v>
      </c>
      <c r="BB154" s="7">
        <f t="shared" si="230"/>
        <v>11323.746549399755</v>
      </c>
      <c r="BC154" s="7">
        <f t="shared" si="230"/>
        <v>10614.267385492445</v>
      </c>
      <c r="BD154" s="7">
        <f t="shared" si="230"/>
        <v>10632.28155339806</v>
      </c>
      <c r="BE154" s="7">
        <f aca="true" t="shared" si="231" ref="BE154:BJ154">B193</f>
        <v>7892.545485655621</v>
      </c>
      <c r="BF154" s="7">
        <f t="shared" si="231"/>
        <v>8905</v>
      </c>
      <c r="BG154" s="7">
        <f t="shared" si="231"/>
        <v>9933.213777750294</v>
      </c>
      <c r="BH154" s="7">
        <f t="shared" si="231"/>
        <v>8719.00568359253</v>
      </c>
      <c r="BI154" s="7">
        <f t="shared" si="231"/>
        <v>7919.057502136491</v>
      </c>
      <c r="BJ154" s="7">
        <f t="shared" si="231"/>
        <v>8540.081401521855</v>
      </c>
      <c r="BK154" s="7">
        <f aca="true" t="shared" si="232" ref="BK154:BP154">H193</f>
        <v>8473.385255021374</v>
      </c>
      <c r="BL154" s="7">
        <f t="shared" si="232"/>
        <v>8406.887900558786</v>
      </c>
      <c r="BM154" s="7">
        <f t="shared" si="232"/>
        <v>8170.000000000001</v>
      </c>
      <c r="BN154" s="7">
        <f t="shared" si="232"/>
        <v>8285.06980430409</v>
      </c>
      <c r="BO154" s="7">
        <f t="shared" si="232"/>
        <v>7995.35934542346</v>
      </c>
      <c r="BP154" s="7">
        <f t="shared" si="232"/>
        <v>8680.513503693835</v>
      </c>
      <c r="BR154" s="2"/>
      <c r="BS154" s="2" t="s">
        <v>54</v>
      </c>
      <c r="BT154" s="19">
        <f t="shared" si="219"/>
        <v>30.213531604812747</v>
      </c>
      <c r="BU154" s="19">
        <f t="shared" si="219"/>
        <v>26.905747500203233</v>
      </c>
      <c r="BV154" s="19">
        <f t="shared" si="219"/>
        <v>30.496069797782127</v>
      </c>
      <c r="BW154" s="19">
        <f t="shared" si="219"/>
        <v>28.80248585770058</v>
      </c>
      <c r="BX154" s="19">
        <f t="shared" si="219"/>
        <v>28.31330363896126</v>
      </c>
      <c r="BY154" s="19">
        <f t="shared" si="219"/>
        <v>27.672171628721543</v>
      </c>
      <c r="BZ154" s="19">
        <f t="shared" si="219"/>
        <v>29.89753386592567</v>
      </c>
      <c r="CA154" s="19">
        <f t="shared" si="219"/>
        <v>27.26039016115352</v>
      </c>
      <c r="CB154" s="19">
        <f t="shared" si="219"/>
        <v>27.80952380952381</v>
      </c>
      <c r="CC154" s="19">
        <f t="shared" si="219"/>
        <v>29.283000165207334</v>
      </c>
      <c r="CD154" s="19">
        <f t="shared" si="220"/>
        <v>25.22551289215295</v>
      </c>
      <c r="CE154" s="19">
        <f t="shared" si="220"/>
        <v>26.503323543051476</v>
      </c>
      <c r="CF154" s="19">
        <f t="shared" si="220"/>
        <v>26.838091927385094</v>
      </c>
      <c r="CG154" s="19">
        <f t="shared" si="220"/>
        <v>22.324698412698414</v>
      </c>
      <c r="CH154" s="19">
        <f t="shared" si="220"/>
        <v>25.943888414018183</v>
      </c>
      <c r="CI154" s="19">
        <f t="shared" si="220"/>
        <v>23.700563170757626</v>
      </c>
      <c r="CJ154" s="19">
        <f t="shared" si="220"/>
        <v>20.90814814814815</v>
      </c>
      <c r="CK154" s="19">
        <f t="shared" si="220"/>
        <v>22.171772070854377</v>
      </c>
      <c r="CL154" s="19">
        <f t="shared" si="221"/>
        <v>23.08542599303631</v>
      </c>
      <c r="CM154" s="19">
        <f t="shared" si="221"/>
        <v>21.56246802627031</v>
      </c>
      <c r="CN154" s="19">
        <f t="shared" si="221"/>
        <v>22.654989226539865</v>
      </c>
      <c r="CO154" s="19">
        <f t="shared" si="222"/>
        <v>24.83002473206925</v>
      </c>
      <c r="CP154" s="19">
        <f t="shared" si="222"/>
        <v>23.185985418450564</v>
      </c>
      <c r="CQ154" s="19">
        <f t="shared" si="222"/>
        <v>23.18865635944307</v>
      </c>
      <c r="CR154" s="19"/>
      <c r="CU154" s="2"/>
      <c r="CV154" s="2" t="s">
        <v>54</v>
      </c>
      <c r="CW154" s="100">
        <f>SUM(BT154:BV154)</f>
        <v>87.6153489027981</v>
      </c>
      <c r="CX154" s="100">
        <f>SUM(BW154:BY154)</f>
        <v>84.78796112538339</v>
      </c>
      <c r="CY154" s="100">
        <f>SUM(BZ154:CB154)</f>
        <v>84.967447836603</v>
      </c>
      <c r="CZ154" s="100">
        <f>SUM(CC154:CE154)</f>
        <v>81.01183660041175</v>
      </c>
      <c r="DA154" s="100">
        <f>SUM(CF154:CH154)</f>
        <v>75.1066787541017</v>
      </c>
      <c r="DB154" s="100">
        <f>SUM(CI154:CK154)</f>
        <v>66.78048338976015</v>
      </c>
      <c r="DC154" s="100">
        <f>SUM(CL154:CN154)</f>
        <v>67.30288324584649</v>
      </c>
      <c r="DD154" s="100">
        <f>SUM(CO154:CQ154)</f>
        <v>71.20466650996289</v>
      </c>
    </row>
    <row r="155" spans="1:108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55</v>
      </c>
      <c r="U155" s="7">
        <f aca="true" t="shared" si="233" ref="U155:AF155">B233</f>
        <v>7481.5</v>
      </c>
      <c r="V155" s="7">
        <f t="shared" si="233"/>
        <v>7686.2</v>
      </c>
      <c r="W155" s="7">
        <f t="shared" si="233"/>
        <v>8351.5</v>
      </c>
      <c r="X155" s="7">
        <f t="shared" si="233"/>
        <v>9725.8</v>
      </c>
      <c r="Y155" s="7">
        <f t="shared" si="233"/>
        <v>9234</v>
      </c>
      <c r="Z155" s="7">
        <f t="shared" si="233"/>
        <v>9140.6</v>
      </c>
      <c r="AA155" s="7">
        <f t="shared" si="233"/>
        <v>9508.6</v>
      </c>
      <c r="AB155" s="7">
        <f t="shared" si="233"/>
        <v>8824.8</v>
      </c>
      <c r="AC155" s="7">
        <f t="shared" si="233"/>
        <v>8085.6</v>
      </c>
      <c r="AD155" s="7">
        <f t="shared" si="233"/>
        <v>9154.7</v>
      </c>
      <c r="AE155" s="7">
        <f t="shared" si="233"/>
        <v>8505.8</v>
      </c>
      <c r="AF155" s="7">
        <f t="shared" si="233"/>
        <v>7998.5</v>
      </c>
      <c r="AG155" s="7">
        <f aca="true" t="shared" si="234" ref="AG155:AR155">B234</f>
        <v>9639.5</v>
      </c>
      <c r="AH155" s="7">
        <f t="shared" si="234"/>
        <v>6947.6</v>
      </c>
      <c r="AI155" s="7">
        <f t="shared" si="234"/>
        <v>8161.6</v>
      </c>
      <c r="AJ155" s="7">
        <f t="shared" si="234"/>
        <v>9270.2</v>
      </c>
      <c r="AK155" s="7">
        <f t="shared" si="234"/>
        <v>7585.9</v>
      </c>
      <c r="AL155" s="7">
        <f t="shared" si="234"/>
        <v>9298</v>
      </c>
      <c r="AM155" s="7">
        <f t="shared" si="234"/>
        <v>8161.9</v>
      </c>
      <c r="AN155" s="7">
        <f t="shared" si="234"/>
        <v>8610.1</v>
      </c>
      <c r="AO155" s="7">
        <f t="shared" si="234"/>
        <v>7732.9</v>
      </c>
      <c r="AP155" s="7">
        <f t="shared" si="234"/>
        <v>8732</v>
      </c>
      <c r="AQ155" s="7">
        <f t="shared" si="234"/>
        <v>9019.5</v>
      </c>
      <c r="AR155" s="7">
        <f t="shared" si="234"/>
        <v>8128.2</v>
      </c>
      <c r="AS155" s="7">
        <f aca="true" t="shared" si="235" ref="AS155:BD155">B235</f>
        <v>9307.5</v>
      </c>
      <c r="AT155" s="7">
        <f t="shared" si="235"/>
        <v>7548.5</v>
      </c>
      <c r="AU155" s="7">
        <f t="shared" si="235"/>
        <v>10126</v>
      </c>
      <c r="AV155" s="7">
        <f t="shared" si="235"/>
        <v>10050.7</v>
      </c>
      <c r="AW155" s="7">
        <f t="shared" si="235"/>
        <v>8549</v>
      </c>
      <c r="AX155" s="7">
        <f t="shared" si="235"/>
        <v>9656</v>
      </c>
      <c r="AY155" s="7">
        <f t="shared" si="235"/>
        <v>10130</v>
      </c>
      <c r="AZ155" s="7">
        <f t="shared" si="235"/>
        <v>9165.7</v>
      </c>
      <c r="BA155" s="7">
        <f t="shared" si="235"/>
        <v>9777</v>
      </c>
      <c r="BB155" s="7">
        <f t="shared" si="235"/>
        <v>9413.7047</v>
      </c>
      <c r="BC155" s="7">
        <f t="shared" si="235"/>
        <v>10172.353</v>
      </c>
      <c r="BD155" s="7">
        <f t="shared" si="235"/>
        <v>10636.011</v>
      </c>
      <c r="BE155" s="7">
        <f aca="true" t="shared" si="236" ref="BE155:BJ155">B236</f>
        <v>7483.1</v>
      </c>
      <c r="BF155" s="7">
        <f t="shared" si="236"/>
        <v>9294.96</v>
      </c>
      <c r="BG155" s="7">
        <f t="shared" si="236"/>
        <v>10186.5</v>
      </c>
      <c r="BH155" s="7">
        <f t="shared" si="236"/>
        <v>8845</v>
      </c>
      <c r="BI155" s="7">
        <f t="shared" si="236"/>
        <v>8798.5</v>
      </c>
      <c r="BJ155" s="7">
        <f t="shared" si="236"/>
        <v>8618.5</v>
      </c>
      <c r="BK155" s="7">
        <f aca="true" t="shared" si="237" ref="BK155:BP155">H236</f>
        <v>7901</v>
      </c>
      <c r="BL155" s="7">
        <f t="shared" si="237"/>
        <v>8308.5</v>
      </c>
      <c r="BM155" s="7">
        <f t="shared" si="237"/>
        <v>8410</v>
      </c>
      <c r="BN155" s="7">
        <f t="shared" si="237"/>
        <v>8682.323</v>
      </c>
      <c r="BO155" s="7">
        <f t="shared" si="237"/>
        <v>8860.6</v>
      </c>
      <c r="BP155" s="7">
        <f t="shared" si="237"/>
        <v>9349</v>
      </c>
      <c r="BR155" s="2"/>
      <c r="BS155" s="2" t="s">
        <v>44</v>
      </c>
      <c r="BT155" s="19">
        <f t="shared" si="219"/>
        <v>11.22821989901145</v>
      </c>
      <c r="BU155" s="19">
        <f t="shared" si="219"/>
        <v>8.90215032550799</v>
      </c>
      <c r="BV155" s="19">
        <f t="shared" si="219"/>
        <v>11.650451629976809</v>
      </c>
      <c r="BW155" s="19">
        <f t="shared" si="219"/>
        <v>10.985915492957748</v>
      </c>
      <c r="BX155" s="19">
        <f t="shared" si="219"/>
        <v>11.343142238407921</v>
      </c>
      <c r="BY155" s="19">
        <f t="shared" si="219"/>
        <v>11.163041650316721</v>
      </c>
      <c r="BZ155" s="19">
        <f t="shared" si="219"/>
        <v>12.125957094571291</v>
      </c>
      <c r="CA155" s="19">
        <f t="shared" si="219"/>
        <v>11.061142666221183</v>
      </c>
      <c r="CB155" s="19">
        <f t="shared" si="219"/>
        <v>11.474599723265467</v>
      </c>
      <c r="CC155" s="19">
        <f t="shared" si="219"/>
        <v>11.323746549399756</v>
      </c>
      <c r="CD155" s="19">
        <f t="shared" si="220"/>
        <v>10.614267385492445</v>
      </c>
      <c r="CE155" s="19">
        <f t="shared" si="220"/>
        <v>10.632281553398059</v>
      </c>
      <c r="CF155" s="19">
        <f t="shared" si="220"/>
        <v>7.892545485655621</v>
      </c>
      <c r="CG155" s="19">
        <f t="shared" si="220"/>
        <v>8.905</v>
      </c>
      <c r="CH155" s="19">
        <f t="shared" si="220"/>
        <v>9.933213777750295</v>
      </c>
      <c r="CI155" s="19">
        <f t="shared" si="220"/>
        <v>8.71900568359253</v>
      </c>
      <c r="CJ155" s="19">
        <f t="shared" si="220"/>
        <v>7.919057502136491</v>
      </c>
      <c r="CK155" s="19">
        <f t="shared" si="220"/>
        <v>8.540081401521855</v>
      </c>
      <c r="CL155" s="19">
        <f t="shared" si="221"/>
        <v>8.473385255021373</v>
      </c>
      <c r="CM155" s="19">
        <f t="shared" si="221"/>
        <v>8.406887900558786</v>
      </c>
      <c r="CN155" s="19">
        <f t="shared" si="221"/>
        <v>8.170000000000002</v>
      </c>
      <c r="CO155" s="19">
        <f t="shared" si="222"/>
        <v>8.28506980430409</v>
      </c>
      <c r="CP155" s="19">
        <f t="shared" si="222"/>
        <v>7.995359345423459</v>
      </c>
      <c r="CQ155" s="19">
        <f t="shared" si="222"/>
        <v>8.680513503693835</v>
      </c>
      <c r="CU155" s="2"/>
      <c r="CV155" s="2" t="s">
        <v>44</v>
      </c>
      <c r="CW155" s="100">
        <f>SUM(BT155:BV155)</f>
        <v>31.780821854496246</v>
      </c>
      <c r="CX155" s="100">
        <f>SUM(BW155:BY155)</f>
        <v>33.492099381682394</v>
      </c>
      <c r="CY155" s="100">
        <f>SUM(BZ155:CB155)</f>
        <v>34.66169948405794</v>
      </c>
      <c r="CZ155" s="100">
        <f>SUM(CC155:CE155)</f>
        <v>32.570295488290256</v>
      </c>
      <c r="DA155" s="100">
        <f>SUM(CF155:CH155)</f>
        <v>26.730759263405915</v>
      </c>
      <c r="DB155" s="100">
        <f>SUM(CI155:CK155)</f>
        <v>25.178144587250877</v>
      </c>
      <c r="DC155" s="100">
        <f>SUM(CL155:CN155)</f>
        <v>25.05027315558016</v>
      </c>
      <c r="DD155" s="100">
        <f>SUM(CO155:CQ155)</f>
        <v>24.960942653421384</v>
      </c>
    </row>
    <row r="156" spans="1:108" s="28" customFormat="1" ht="12.75">
      <c r="A156" s="1" t="s">
        <v>21</v>
      </c>
      <c r="B156" s="3"/>
      <c r="C156" s="3"/>
      <c r="D156" s="11"/>
      <c r="E156" s="1"/>
      <c r="F156" s="3"/>
      <c r="G156" s="3"/>
      <c r="H156" s="3"/>
      <c r="I156" s="3"/>
      <c r="J156" s="11"/>
      <c r="K156" s="3"/>
      <c r="L156" s="3"/>
      <c r="M156" s="3"/>
      <c r="N156" s="2"/>
      <c r="O156" s="2"/>
      <c r="P156" s="2"/>
      <c r="Q156" s="2"/>
      <c r="R156" s="2"/>
      <c r="S156" s="2"/>
      <c r="T156" s="2" t="s">
        <v>40</v>
      </c>
      <c r="U156" s="7">
        <f>B68</f>
        <v>2740</v>
      </c>
      <c r="V156" s="7">
        <f>C68</f>
        <v>2942</v>
      </c>
      <c r="W156" s="7">
        <f aca="true" t="shared" si="238" ref="W156:AF156">D68</f>
        <v>3010</v>
      </c>
      <c r="X156" s="7">
        <f t="shared" si="238"/>
        <v>3059</v>
      </c>
      <c r="Y156" s="7">
        <f t="shared" si="238"/>
        <v>3559</v>
      </c>
      <c r="Z156" s="7">
        <f t="shared" si="238"/>
        <v>3964</v>
      </c>
      <c r="AA156" s="7">
        <f t="shared" si="238"/>
        <v>3460</v>
      </c>
      <c r="AB156" s="7">
        <f t="shared" si="238"/>
        <v>3807</v>
      </c>
      <c r="AC156" s="7">
        <f t="shared" si="238"/>
        <v>3847</v>
      </c>
      <c r="AD156" s="7">
        <f t="shared" si="238"/>
        <v>3391</v>
      </c>
      <c r="AE156" s="7">
        <f t="shared" si="238"/>
        <v>3371</v>
      </c>
      <c r="AF156" s="7">
        <f t="shared" si="238"/>
        <v>3505</v>
      </c>
      <c r="AG156" s="7">
        <f>B69</f>
        <v>3184</v>
      </c>
      <c r="AH156" s="7">
        <f>C69</f>
        <v>2870</v>
      </c>
      <c r="AI156" s="7">
        <f aca="true" t="shared" si="239" ref="AI156:AR156">D69</f>
        <v>3563</v>
      </c>
      <c r="AJ156" s="7">
        <f t="shared" si="239"/>
        <v>3690</v>
      </c>
      <c r="AK156" s="7">
        <f t="shared" si="239"/>
        <v>3942</v>
      </c>
      <c r="AL156" s="7">
        <f t="shared" si="239"/>
        <v>4012</v>
      </c>
      <c r="AM156" s="7">
        <f t="shared" si="239"/>
        <v>3589</v>
      </c>
      <c r="AN156" s="7">
        <f t="shared" si="239"/>
        <v>3434</v>
      </c>
      <c r="AO156" s="7">
        <f t="shared" si="239"/>
        <v>3645</v>
      </c>
      <c r="AP156" s="7">
        <f t="shared" si="239"/>
        <v>3521</v>
      </c>
      <c r="AQ156" s="7">
        <f t="shared" si="239"/>
        <v>3652</v>
      </c>
      <c r="AR156" s="7">
        <f t="shared" si="239"/>
        <v>3827</v>
      </c>
      <c r="AS156" s="7">
        <f aca="true" t="shared" si="240" ref="AS156:BD156">B70</f>
        <v>3720</v>
      </c>
      <c r="AT156" s="7">
        <f t="shared" si="240"/>
        <v>3123</v>
      </c>
      <c r="AU156" s="7">
        <f t="shared" si="240"/>
        <v>3832</v>
      </c>
      <c r="AV156" s="7">
        <f t="shared" si="240"/>
        <v>3556</v>
      </c>
      <c r="AW156" s="7">
        <f t="shared" si="240"/>
        <v>3609</v>
      </c>
      <c r="AX156" s="7">
        <f t="shared" si="240"/>
        <v>3572</v>
      </c>
      <c r="AY156" s="7">
        <f t="shared" si="240"/>
        <v>3652</v>
      </c>
      <c r="AZ156" s="7">
        <f t="shared" si="240"/>
        <v>3285.300156764999</v>
      </c>
      <c r="BA156" s="7">
        <f t="shared" si="240"/>
        <v>3453</v>
      </c>
      <c r="BB156" s="7">
        <f t="shared" si="240"/>
        <v>3460</v>
      </c>
      <c r="BC156" s="7">
        <f t="shared" si="240"/>
        <v>3254</v>
      </c>
      <c r="BD156" s="7">
        <f t="shared" si="240"/>
        <v>3178</v>
      </c>
      <c r="BE156" s="7">
        <f>B71</f>
        <v>2583</v>
      </c>
      <c r="BF156" s="7">
        <f>C71</f>
        <v>2257.4</v>
      </c>
      <c r="BG156" s="7">
        <f aca="true" t="shared" si="241" ref="BG156:BM156">D71</f>
        <v>2365.2</v>
      </c>
      <c r="BH156" s="7">
        <f t="shared" si="241"/>
        <v>1922.9</v>
      </c>
      <c r="BI156" s="7">
        <f t="shared" si="241"/>
        <v>2023.8</v>
      </c>
      <c r="BJ156" s="7">
        <f t="shared" si="241"/>
        <v>2150.4</v>
      </c>
      <c r="BK156" s="7">
        <f t="shared" si="241"/>
        <v>2444.7</v>
      </c>
      <c r="BL156" s="7">
        <f t="shared" si="241"/>
        <v>2182.5</v>
      </c>
      <c r="BM156" s="7">
        <f t="shared" si="241"/>
        <v>2230.5</v>
      </c>
      <c r="BN156" s="7">
        <f>K71</f>
        <v>2397.7</v>
      </c>
      <c r="BO156" s="7">
        <f>L71</f>
        <v>2289</v>
      </c>
      <c r="BP156" s="7">
        <f>M71</f>
        <v>2573</v>
      </c>
      <c r="BR156" s="2"/>
      <c r="BS156" s="2" t="s">
        <v>55</v>
      </c>
      <c r="BT156" s="19">
        <f t="shared" si="219"/>
        <v>9.3075</v>
      </c>
      <c r="BU156" s="19">
        <f t="shared" si="219"/>
        <v>7.5485</v>
      </c>
      <c r="BV156" s="19">
        <f t="shared" si="219"/>
        <v>10.126</v>
      </c>
      <c r="BW156" s="19">
        <f t="shared" si="219"/>
        <v>10.0507</v>
      </c>
      <c r="BX156" s="19">
        <f t="shared" si="219"/>
        <v>8.549</v>
      </c>
      <c r="BY156" s="19">
        <f t="shared" si="219"/>
        <v>9.656</v>
      </c>
      <c r="BZ156" s="19">
        <f t="shared" si="219"/>
        <v>10.13</v>
      </c>
      <c r="CA156" s="19">
        <f t="shared" si="219"/>
        <v>9.165700000000001</v>
      </c>
      <c r="CB156" s="19">
        <f t="shared" si="219"/>
        <v>9.777</v>
      </c>
      <c r="CC156" s="19">
        <f t="shared" si="219"/>
        <v>9.4137047</v>
      </c>
      <c r="CD156" s="19">
        <f t="shared" si="220"/>
        <v>10.172353</v>
      </c>
      <c r="CE156" s="19">
        <f t="shared" si="220"/>
        <v>10.636011</v>
      </c>
      <c r="CF156" s="19">
        <f t="shared" si="220"/>
        <v>7.4831</v>
      </c>
      <c r="CG156" s="19">
        <f t="shared" si="220"/>
        <v>9.29496</v>
      </c>
      <c r="CH156" s="19">
        <f t="shared" si="220"/>
        <v>10.1865</v>
      </c>
      <c r="CI156" s="19">
        <f t="shared" si="220"/>
        <v>8.845</v>
      </c>
      <c r="CJ156" s="19">
        <f t="shared" si="220"/>
        <v>8.7985</v>
      </c>
      <c r="CK156" s="19">
        <f t="shared" si="220"/>
        <v>8.6185</v>
      </c>
      <c r="CL156" s="19">
        <f t="shared" si="221"/>
        <v>7.901</v>
      </c>
      <c r="CM156" s="19">
        <f t="shared" si="221"/>
        <v>8.3085</v>
      </c>
      <c r="CN156" s="19">
        <f t="shared" si="221"/>
        <v>8.41</v>
      </c>
      <c r="CO156" s="19">
        <f t="shared" si="222"/>
        <v>8.682323</v>
      </c>
      <c r="CP156" s="19">
        <f t="shared" si="222"/>
        <v>8.8606</v>
      </c>
      <c r="CQ156" s="19">
        <f t="shared" si="222"/>
        <v>9.349</v>
      </c>
      <c r="CU156" s="2"/>
      <c r="CV156" s="2" t="s">
        <v>55</v>
      </c>
      <c r="CW156" s="100">
        <f>SUM(BT156:BV156)</f>
        <v>26.982</v>
      </c>
      <c r="CX156" s="100">
        <f>SUM(BW156:BY156)</f>
        <v>28.255699999999997</v>
      </c>
      <c r="CY156" s="100">
        <f>SUM(BZ156:CB156)</f>
        <v>29.072700000000005</v>
      </c>
      <c r="CZ156" s="100">
        <f>SUM(CC156:CE156)</f>
        <v>30.222068699999998</v>
      </c>
      <c r="DA156" s="100">
        <f>SUM(CF156:CH156)</f>
        <v>26.96456</v>
      </c>
      <c r="DB156" s="100">
        <f>SUM(CI156:CK156)</f>
        <v>26.262</v>
      </c>
      <c r="DC156" s="100">
        <f>SUM(CL156:CN156)</f>
        <v>24.6195</v>
      </c>
      <c r="DD156" s="100">
        <f>SUM(CO156:CQ156)</f>
        <v>26.891923000000002</v>
      </c>
    </row>
    <row r="157" spans="1:108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47</v>
      </c>
      <c r="U157" s="7">
        <f>B124</f>
        <v>8884</v>
      </c>
      <c r="V157" s="7">
        <f>C124</f>
        <v>9852</v>
      </c>
      <c r="W157" s="7">
        <f aca="true" t="shared" si="242" ref="W157:AF157">D124</f>
        <v>11666</v>
      </c>
      <c r="X157" s="7">
        <f t="shared" si="242"/>
        <v>11092</v>
      </c>
      <c r="Y157" s="7">
        <f t="shared" si="242"/>
        <v>11817</v>
      </c>
      <c r="Z157" s="7">
        <f t="shared" si="242"/>
        <v>11833</v>
      </c>
      <c r="AA157" s="7">
        <f t="shared" si="242"/>
        <v>11309</v>
      </c>
      <c r="AB157" s="7">
        <f t="shared" si="242"/>
        <v>11515</v>
      </c>
      <c r="AC157" s="7">
        <f t="shared" si="242"/>
        <v>11617</v>
      </c>
      <c r="AD157" s="7">
        <f t="shared" si="242"/>
        <v>11732</v>
      </c>
      <c r="AE157" s="7">
        <f t="shared" si="242"/>
        <v>11876</v>
      </c>
      <c r="AF157" s="7">
        <f t="shared" si="242"/>
        <v>11806</v>
      </c>
      <c r="AG157" s="7">
        <f>B125</f>
        <v>12055</v>
      </c>
      <c r="AH157" s="7">
        <f>C125</f>
        <v>11474</v>
      </c>
      <c r="AI157" s="7">
        <f aca="true" t="shared" si="243" ref="AI157:AR157">D125</f>
        <v>12135</v>
      </c>
      <c r="AJ157" s="7">
        <f t="shared" si="243"/>
        <v>12623</v>
      </c>
      <c r="AK157" s="7">
        <f t="shared" si="243"/>
        <v>12679</v>
      </c>
      <c r="AL157" s="7">
        <f t="shared" si="243"/>
        <v>11728</v>
      </c>
      <c r="AM157" s="7">
        <f t="shared" si="243"/>
        <v>12729</v>
      </c>
      <c r="AN157" s="7">
        <f t="shared" si="243"/>
        <v>12958</v>
      </c>
      <c r="AO157" s="7">
        <f t="shared" si="243"/>
        <v>11404</v>
      </c>
      <c r="AP157" s="7">
        <f t="shared" si="243"/>
        <v>13544</v>
      </c>
      <c r="AQ157" s="7">
        <f t="shared" si="243"/>
        <v>13361</v>
      </c>
      <c r="AR157" s="7">
        <f t="shared" si="243"/>
        <v>13598</v>
      </c>
      <c r="AS157" s="7">
        <f>B126</f>
        <v>12515</v>
      </c>
      <c r="AT157" s="7">
        <f>C126</f>
        <v>11484</v>
      </c>
      <c r="AU157" s="7">
        <f aca="true" t="shared" si="244" ref="AU157:BD157">D126</f>
        <v>13058</v>
      </c>
      <c r="AV157" s="7">
        <f t="shared" si="244"/>
        <v>12805</v>
      </c>
      <c r="AW157" s="7">
        <f t="shared" si="244"/>
        <v>12266</v>
      </c>
      <c r="AX157" s="7">
        <f t="shared" si="244"/>
        <v>12278</v>
      </c>
      <c r="AY157" s="7">
        <f t="shared" si="244"/>
        <v>12647</v>
      </c>
      <c r="AZ157" s="7">
        <f t="shared" si="244"/>
        <v>11494</v>
      </c>
      <c r="BA157" s="7">
        <f t="shared" si="244"/>
        <v>11546</v>
      </c>
      <c r="BB157" s="7">
        <f t="shared" si="244"/>
        <v>12591</v>
      </c>
      <c r="BC157" s="7">
        <f t="shared" si="244"/>
        <v>11710</v>
      </c>
      <c r="BD157" s="7">
        <f t="shared" si="244"/>
        <v>10216</v>
      </c>
      <c r="BE157" s="7">
        <f>B127</f>
        <v>7486.1</v>
      </c>
      <c r="BF157" s="7">
        <f>C127</f>
        <v>7884.2</v>
      </c>
      <c r="BG157" s="7">
        <f aca="true" t="shared" si="245" ref="BG157:BM157">D127</f>
        <v>8288.2</v>
      </c>
      <c r="BH157" s="7">
        <f t="shared" si="245"/>
        <v>8207.3</v>
      </c>
      <c r="BI157" s="7">
        <f t="shared" si="245"/>
        <v>7590.9</v>
      </c>
      <c r="BJ157" s="7">
        <f t="shared" si="245"/>
        <v>7748.3</v>
      </c>
      <c r="BK157" s="7">
        <f t="shared" si="245"/>
        <v>7098.3</v>
      </c>
      <c r="BL157" s="7">
        <f t="shared" si="245"/>
        <v>7117.4</v>
      </c>
      <c r="BM157" s="7">
        <f t="shared" si="245"/>
        <v>7253.1</v>
      </c>
      <c r="BN157" s="7">
        <f>K127</f>
        <v>7646.2</v>
      </c>
      <c r="BO157" s="7">
        <f>L127</f>
        <v>8330.6</v>
      </c>
      <c r="BP157" s="7">
        <f>M127</f>
        <v>8693</v>
      </c>
      <c r="BR157" s="2"/>
      <c r="BS157" s="2"/>
      <c r="BT157" s="22">
        <v>35431</v>
      </c>
      <c r="BU157" s="60" t="s">
        <v>2</v>
      </c>
      <c r="BV157" s="60" t="s">
        <v>3</v>
      </c>
      <c r="BW157" s="60" t="s">
        <v>4</v>
      </c>
      <c r="BX157" s="60" t="s">
        <v>5</v>
      </c>
      <c r="BY157" s="60" t="s">
        <v>6</v>
      </c>
      <c r="BZ157" s="60" t="s">
        <v>7</v>
      </c>
      <c r="CA157" s="60" t="s">
        <v>8</v>
      </c>
      <c r="CB157" s="60" t="s">
        <v>9</v>
      </c>
      <c r="CC157" s="60" t="s">
        <v>10</v>
      </c>
      <c r="CD157" s="60" t="s">
        <v>11</v>
      </c>
      <c r="CE157" s="60" t="s">
        <v>12</v>
      </c>
      <c r="CF157" s="22">
        <v>35796</v>
      </c>
      <c r="CG157" s="60" t="s">
        <v>2</v>
      </c>
      <c r="CH157" s="60" t="s">
        <v>3</v>
      </c>
      <c r="CI157" s="60" t="s">
        <v>4</v>
      </c>
      <c r="CJ157" s="60" t="s">
        <v>5</v>
      </c>
      <c r="CK157" s="60" t="s">
        <v>6</v>
      </c>
      <c r="CL157" s="60" t="s">
        <v>7</v>
      </c>
      <c r="CM157" s="60" t="s">
        <v>8</v>
      </c>
      <c r="CN157" s="60" t="s">
        <v>9</v>
      </c>
      <c r="CO157" s="60" t="s">
        <v>10</v>
      </c>
      <c r="CP157" s="60" t="s">
        <v>11</v>
      </c>
      <c r="CQ157" s="60" t="s">
        <v>12</v>
      </c>
      <c r="CU157" s="2"/>
      <c r="CV157" s="2"/>
      <c r="CW157" s="2" t="s">
        <v>66</v>
      </c>
      <c r="CX157" s="2" t="s">
        <v>67</v>
      </c>
      <c r="CY157" s="2" t="s">
        <v>68</v>
      </c>
      <c r="CZ157" s="2" t="s">
        <v>69</v>
      </c>
      <c r="DA157" s="2" t="s">
        <v>70</v>
      </c>
      <c r="DB157" s="2" t="s">
        <v>94</v>
      </c>
      <c r="DC157" s="2" t="s">
        <v>99</v>
      </c>
      <c r="DD157" s="2" t="s">
        <v>113</v>
      </c>
    </row>
    <row r="158" spans="1:108" s="28" customFormat="1" ht="12.75">
      <c r="A158" s="1" t="s">
        <v>28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42</v>
      </c>
      <c r="U158" s="7">
        <f>B146</f>
        <v>5284.540117416829</v>
      </c>
      <c r="V158" s="7">
        <f>C146</f>
        <v>5293.772032902468</v>
      </c>
      <c r="W158" s="7">
        <f aca="true" t="shared" si="246" ref="W158:AF158">D146</f>
        <v>6023.949744797801</v>
      </c>
      <c r="X158" s="7">
        <f t="shared" si="246"/>
        <v>6142.776523702032</v>
      </c>
      <c r="Y158" s="7">
        <f t="shared" si="246"/>
        <v>6500.993229821219</v>
      </c>
      <c r="Z158" s="7">
        <f t="shared" si="246"/>
        <v>7260.526208109987</v>
      </c>
      <c r="AA158" s="7">
        <f t="shared" si="246"/>
        <v>6883.063857586151</v>
      </c>
      <c r="AB158" s="7">
        <f t="shared" si="246"/>
        <v>7223.616539806624</v>
      </c>
      <c r="AC158" s="7">
        <f t="shared" si="246"/>
        <v>6846.52006347767</v>
      </c>
      <c r="AD158" s="7">
        <f t="shared" si="246"/>
        <v>6927.870224847772</v>
      </c>
      <c r="AE158" s="7">
        <f t="shared" si="246"/>
        <v>6727.959995275033</v>
      </c>
      <c r="AF158" s="7">
        <f t="shared" si="246"/>
        <v>6635.569201700519</v>
      </c>
      <c r="AG158" s="7">
        <f>B147</f>
        <v>6753.733386527736</v>
      </c>
      <c r="AH158" s="7">
        <f>C147</f>
        <v>5403.365309010851</v>
      </c>
      <c r="AI158" s="7">
        <f aca="true" t="shared" si="247" ref="AI158:AR158">D147</f>
        <v>6941.070094743877</v>
      </c>
      <c r="AJ158" s="7">
        <f t="shared" si="247"/>
        <v>6456.8119863899565</v>
      </c>
      <c r="AK158" s="7">
        <f t="shared" si="247"/>
        <v>6712.652897533587</v>
      </c>
      <c r="AL158" s="7">
        <f t="shared" si="247"/>
        <v>6270.3720017619025</v>
      </c>
      <c r="AM158" s="7">
        <f t="shared" si="247"/>
        <v>6626.264247872853</v>
      </c>
      <c r="AN158" s="7">
        <f t="shared" si="247"/>
        <v>6662.522558652497</v>
      </c>
      <c r="AO158" s="7">
        <f t="shared" si="247"/>
        <v>6366.47204670879</v>
      </c>
      <c r="AP158" s="7">
        <f t="shared" si="247"/>
        <v>7065.555466943138</v>
      </c>
      <c r="AQ158" s="7">
        <f t="shared" si="247"/>
        <v>6744.969101568689</v>
      </c>
      <c r="AR158" s="7">
        <f t="shared" si="247"/>
        <v>6424.895082746061</v>
      </c>
      <c r="AS158" s="7">
        <f>B148</f>
        <v>6765.803732691151</v>
      </c>
      <c r="AT158" s="7">
        <f>C148</f>
        <v>5288.063361878342</v>
      </c>
      <c r="AU158" s="7">
        <f aca="true" t="shared" si="248" ref="AU158:BD158">D148</f>
        <v>6833.2485485655225</v>
      </c>
      <c r="AV158" s="7">
        <f t="shared" si="248"/>
        <v>7105.219990157757</v>
      </c>
      <c r="AW158" s="7">
        <f t="shared" si="248"/>
        <v>6819.360345914208</v>
      </c>
      <c r="AX158" s="7">
        <f t="shared" si="248"/>
        <v>7688.607997456077</v>
      </c>
      <c r="AY158" s="7">
        <f t="shared" si="248"/>
        <v>6989.101240471348</v>
      </c>
      <c r="AZ158" s="7">
        <f t="shared" si="248"/>
        <v>6667.395503079334</v>
      </c>
      <c r="BA158" s="7">
        <f t="shared" si="248"/>
        <v>6289.364526298324</v>
      </c>
      <c r="BB158" s="7">
        <f t="shared" si="248"/>
        <v>6619.277620826878</v>
      </c>
      <c r="BC158" s="7">
        <f t="shared" si="248"/>
        <v>6147.165686940596</v>
      </c>
      <c r="BD158" s="7">
        <f t="shared" si="248"/>
        <v>5833.134367953309</v>
      </c>
      <c r="BE158" s="7">
        <f>B149</f>
        <v>4562.651503137672</v>
      </c>
      <c r="BF158" s="7">
        <f>C149</f>
        <v>5245.155393053016</v>
      </c>
      <c r="BG158" s="7">
        <f aca="true" t="shared" si="249" ref="BG158:BP158">D149</f>
        <v>5548.384512683579</v>
      </c>
      <c r="BH158" s="7">
        <f t="shared" si="249"/>
        <v>5085.9933490667245</v>
      </c>
      <c r="BI158" s="7">
        <f t="shared" si="249"/>
        <v>4938.516005658302</v>
      </c>
      <c r="BJ158" s="7">
        <f t="shared" si="249"/>
        <v>4414.52959314131</v>
      </c>
      <c r="BK158" s="7">
        <f t="shared" si="249"/>
        <v>4812.7570531784395</v>
      </c>
      <c r="BL158" s="7">
        <f t="shared" si="249"/>
        <v>4319.123600857347</v>
      </c>
      <c r="BM158" s="7">
        <f t="shared" si="249"/>
        <v>4960.41317114094</v>
      </c>
      <c r="BN158" s="7">
        <f t="shared" si="249"/>
        <v>4976.894736842106</v>
      </c>
      <c r="BO158" s="7">
        <f t="shared" si="249"/>
        <v>4784.763157894737</v>
      </c>
      <c r="BP158" s="7">
        <f t="shared" si="249"/>
        <v>4576</v>
      </c>
      <c r="BR158" s="2"/>
      <c r="BS158" s="2" t="s">
        <v>40</v>
      </c>
      <c r="BT158" s="19">
        <f aca="true" t="shared" si="250" ref="BT158:CC162">AS156/1000</f>
        <v>3.72</v>
      </c>
      <c r="BU158" s="19">
        <f t="shared" si="250"/>
        <v>3.123</v>
      </c>
      <c r="BV158" s="19">
        <f t="shared" si="250"/>
        <v>3.832</v>
      </c>
      <c r="BW158" s="19">
        <f t="shared" si="250"/>
        <v>3.556</v>
      </c>
      <c r="BX158" s="19">
        <f t="shared" si="250"/>
        <v>3.609</v>
      </c>
      <c r="BY158" s="19">
        <f t="shared" si="250"/>
        <v>3.572</v>
      </c>
      <c r="BZ158" s="19">
        <f t="shared" si="250"/>
        <v>3.652</v>
      </c>
      <c r="CA158" s="19">
        <f t="shared" si="250"/>
        <v>3.285300156764999</v>
      </c>
      <c r="CB158" s="19">
        <f t="shared" si="250"/>
        <v>3.453</v>
      </c>
      <c r="CC158" s="19">
        <f t="shared" si="250"/>
        <v>3.46</v>
      </c>
      <c r="CD158" s="19">
        <f aca="true" t="shared" si="251" ref="CD158:CK162">BC156/1000</f>
        <v>3.254</v>
      </c>
      <c r="CE158" s="19">
        <f t="shared" si="251"/>
        <v>3.178</v>
      </c>
      <c r="CF158" s="19">
        <f t="shared" si="251"/>
        <v>2.583</v>
      </c>
      <c r="CG158" s="19">
        <f t="shared" si="251"/>
        <v>2.2574</v>
      </c>
      <c r="CH158" s="19">
        <f t="shared" si="251"/>
        <v>2.3651999999999997</v>
      </c>
      <c r="CI158" s="19">
        <f t="shared" si="251"/>
        <v>1.9229</v>
      </c>
      <c r="CJ158" s="19">
        <f t="shared" si="251"/>
        <v>2.0238</v>
      </c>
      <c r="CK158" s="19">
        <f t="shared" si="251"/>
        <v>2.1504000000000003</v>
      </c>
      <c r="CL158" s="19">
        <f aca="true" t="shared" si="252" ref="CL158:CN162">BK156/1000</f>
        <v>2.4446999999999997</v>
      </c>
      <c r="CM158" s="19">
        <f t="shared" si="252"/>
        <v>2.1825</v>
      </c>
      <c r="CN158" s="19">
        <f t="shared" si="252"/>
        <v>2.2305</v>
      </c>
      <c r="CO158" s="19">
        <f aca="true" t="shared" si="253" ref="CO158:CQ162">BN156/1000</f>
        <v>2.3977</v>
      </c>
      <c r="CP158" s="19">
        <f t="shared" si="253"/>
        <v>2.289</v>
      </c>
      <c r="CQ158" s="19">
        <f t="shared" si="253"/>
        <v>2.573</v>
      </c>
      <c r="CU158" s="2"/>
      <c r="CV158" s="2" t="s">
        <v>40</v>
      </c>
      <c r="CW158" s="100">
        <f>SUM(BT158:BV158)</f>
        <v>10.675</v>
      </c>
      <c r="CX158" s="100">
        <f>SUM(BW158:BY158)</f>
        <v>10.737</v>
      </c>
      <c r="CY158" s="100">
        <f>SUM(BZ158:CB158)</f>
        <v>10.390300156764999</v>
      </c>
      <c r="CZ158" s="100">
        <f>SUM(CC158:CE158)</f>
        <v>9.892</v>
      </c>
      <c r="DA158" s="100">
        <f>SUM(CF158:CH158)</f>
        <v>7.2056000000000004</v>
      </c>
      <c r="DB158" s="100">
        <f>SUM(CI158:CK158)</f>
        <v>6.0971</v>
      </c>
      <c r="DC158" s="100">
        <f>SUM(CL158:CN158)</f>
        <v>6.8577</v>
      </c>
      <c r="DD158" s="100">
        <f>SUM(CO158:CQ158)</f>
        <v>7.2597000000000005</v>
      </c>
    </row>
    <row r="159" spans="1:108" s="28" customFormat="1" ht="12.75">
      <c r="A159" s="11">
        <v>95</v>
      </c>
      <c r="B159" s="14">
        <f>local!B160/currency!B73</f>
        <v>1161.0000000000064</v>
      </c>
      <c r="C159" s="14">
        <f>local!C160/currency!C73</f>
        <v>1264.000000000045</v>
      </c>
      <c r="D159" s="14">
        <f>local!D160/currency!D73</f>
        <v>1299.0000000000218</v>
      </c>
      <c r="E159" s="14">
        <f>local!E160/currency!E73</f>
        <v>1377.0000000000234</v>
      </c>
      <c r="F159" s="14">
        <f>local!F160/currency!F73</f>
        <v>1401.000000000031</v>
      </c>
      <c r="G159" s="14">
        <f>local!G160/currency!G73</f>
        <v>1522.0000000000018</v>
      </c>
      <c r="H159" s="14">
        <f>local!H160/currency!H73</f>
        <v>1592.0000000000286</v>
      </c>
      <c r="I159" s="14">
        <f>local!I160/currency!I73</f>
        <v>1590.9999999999582</v>
      </c>
      <c r="J159" s="14">
        <f>local!J160/currency!J73</f>
        <v>1594.9999999999486</v>
      </c>
      <c r="K159" s="14">
        <f>local!K160/currency!K73</f>
        <v>1601.999999999995</v>
      </c>
      <c r="L159" s="14">
        <f>local!L160/currency!L73</f>
        <v>1421.9999999999673</v>
      </c>
      <c r="M159" s="14">
        <f>local!M160/currency!M73</f>
        <v>1621</v>
      </c>
      <c r="N159" s="82">
        <f>SUM(B159:M159)</f>
        <v>17447.00000000003</v>
      </c>
      <c r="O159" s="84">
        <f>SUM(B159:M159)</f>
        <v>17447.00000000003</v>
      </c>
      <c r="P159" s="85"/>
      <c r="Q159" s="115">
        <f>SUM(B159:M159)</f>
        <v>17447.00000000003</v>
      </c>
      <c r="R159" s="2"/>
      <c r="T159" s="2" t="s">
        <v>43</v>
      </c>
      <c r="U159" s="7">
        <f>B168</f>
        <v>1856</v>
      </c>
      <c r="V159" s="7">
        <f>C168</f>
        <v>1616.0000000000248</v>
      </c>
      <c r="W159" s="7">
        <f aca="true" t="shared" si="254" ref="W159:AF159">D168</f>
        <v>2143</v>
      </c>
      <c r="X159" s="7">
        <f t="shared" si="254"/>
        <v>2230</v>
      </c>
      <c r="Y159" s="7">
        <f t="shared" si="254"/>
        <v>2144</v>
      </c>
      <c r="Z159" s="7">
        <f t="shared" si="254"/>
        <v>2327.999999999962</v>
      </c>
      <c r="AA159" s="7">
        <f t="shared" si="254"/>
        <v>2175</v>
      </c>
      <c r="AB159" s="7">
        <f t="shared" si="254"/>
        <v>2274</v>
      </c>
      <c r="AC159" s="7">
        <f t="shared" si="254"/>
        <v>2444</v>
      </c>
      <c r="AD159" s="7">
        <f t="shared" si="254"/>
        <v>2342</v>
      </c>
      <c r="AE159" s="7">
        <f t="shared" si="254"/>
        <v>2414.9999999999995</v>
      </c>
      <c r="AF159" s="7">
        <f t="shared" si="254"/>
        <v>2571.0000000000136</v>
      </c>
      <c r="AG159" s="7">
        <f>B169</f>
        <v>2434</v>
      </c>
      <c r="AH159" s="7">
        <f>C169</f>
        <v>2627</v>
      </c>
      <c r="AI159" s="7">
        <f aca="true" t="shared" si="255" ref="AI159:AR159">D169</f>
        <v>2924</v>
      </c>
      <c r="AJ159" s="7">
        <f t="shared" si="255"/>
        <v>3023</v>
      </c>
      <c r="AK159" s="7">
        <f t="shared" si="255"/>
        <v>2889</v>
      </c>
      <c r="AL159" s="7">
        <f t="shared" si="255"/>
        <v>2921</v>
      </c>
      <c r="AM159" s="7">
        <f t="shared" si="255"/>
        <v>2828</v>
      </c>
      <c r="AN159" s="7">
        <f t="shared" si="255"/>
        <v>2992</v>
      </c>
      <c r="AO159" s="7">
        <f t="shared" si="255"/>
        <v>2759</v>
      </c>
      <c r="AP159" s="7">
        <f t="shared" si="255"/>
        <v>3019</v>
      </c>
      <c r="AQ159" s="7">
        <f t="shared" si="255"/>
        <v>2826</v>
      </c>
      <c r="AR159" s="7">
        <f t="shared" si="255"/>
        <v>2881</v>
      </c>
      <c r="AS159" s="7">
        <f>B170</f>
        <v>2995</v>
      </c>
      <c r="AT159" s="7">
        <f>C170</f>
        <v>2779</v>
      </c>
      <c r="AU159" s="7">
        <f aca="true" t="shared" si="256" ref="AU159:BD159">D170</f>
        <v>3116</v>
      </c>
      <c r="AV159" s="7">
        <f t="shared" si="256"/>
        <v>3123</v>
      </c>
      <c r="AW159" s="7">
        <f t="shared" si="256"/>
        <v>3133</v>
      </c>
      <c r="AX159" s="7">
        <f t="shared" si="256"/>
        <v>3269</v>
      </c>
      <c r="AY159" s="7">
        <f t="shared" si="256"/>
        <v>3452</v>
      </c>
      <c r="AZ159" s="7">
        <f t="shared" si="256"/>
        <v>3570</v>
      </c>
      <c r="BA159" s="7">
        <f t="shared" si="256"/>
        <v>3200</v>
      </c>
      <c r="BB159" s="7">
        <f t="shared" si="256"/>
        <v>3591</v>
      </c>
      <c r="BC159" s="7">
        <f t="shared" si="256"/>
        <v>3061.5</v>
      </c>
      <c r="BD159" s="7">
        <f t="shared" si="256"/>
        <v>2988</v>
      </c>
      <c r="BE159" s="7">
        <f>B171</f>
        <v>3173</v>
      </c>
      <c r="BF159" s="7">
        <f>C171</f>
        <v>2809</v>
      </c>
      <c r="BG159" s="7">
        <f aca="true" t="shared" si="257" ref="BG159:BP159">D171</f>
        <v>2824</v>
      </c>
      <c r="BH159" s="7">
        <f t="shared" si="257"/>
        <v>2638</v>
      </c>
      <c r="BI159" s="7">
        <f t="shared" si="257"/>
        <v>2624</v>
      </c>
      <c r="BJ159" s="7">
        <f t="shared" si="257"/>
        <v>3233</v>
      </c>
      <c r="BK159" s="7">
        <f t="shared" si="257"/>
        <v>2605</v>
      </c>
      <c r="BL159" s="7">
        <f t="shared" si="257"/>
        <v>2508</v>
      </c>
      <c r="BM159" s="7">
        <f t="shared" si="257"/>
        <v>2656</v>
      </c>
      <c r="BN159" s="7">
        <f t="shared" si="257"/>
        <v>2542</v>
      </c>
      <c r="BO159" s="7">
        <f t="shared" si="257"/>
        <v>2468</v>
      </c>
      <c r="BP159" s="7">
        <f t="shared" si="257"/>
        <v>2205</v>
      </c>
      <c r="BS159" s="2" t="s">
        <v>47</v>
      </c>
      <c r="BT159" s="19">
        <f t="shared" si="250"/>
        <v>12.515</v>
      </c>
      <c r="BU159" s="19">
        <f t="shared" si="250"/>
        <v>11.484</v>
      </c>
      <c r="BV159" s="19">
        <f t="shared" si="250"/>
        <v>13.058</v>
      </c>
      <c r="BW159" s="19">
        <f t="shared" si="250"/>
        <v>12.805</v>
      </c>
      <c r="BX159" s="19">
        <f t="shared" si="250"/>
        <v>12.266</v>
      </c>
      <c r="BY159" s="19">
        <f t="shared" si="250"/>
        <v>12.278</v>
      </c>
      <c r="BZ159" s="19">
        <f t="shared" si="250"/>
        <v>12.647</v>
      </c>
      <c r="CA159" s="19">
        <f t="shared" si="250"/>
        <v>11.494</v>
      </c>
      <c r="CB159" s="19">
        <f t="shared" si="250"/>
        <v>11.546</v>
      </c>
      <c r="CC159" s="19">
        <f t="shared" si="250"/>
        <v>12.591</v>
      </c>
      <c r="CD159" s="19">
        <f t="shared" si="251"/>
        <v>11.71</v>
      </c>
      <c r="CE159" s="19">
        <f t="shared" si="251"/>
        <v>10.216</v>
      </c>
      <c r="CF159" s="19">
        <f t="shared" si="251"/>
        <v>7.4861</v>
      </c>
      <c r="CG159" s="19">
        <f t="shared" si="251"/>
        <v>7.8842</v>
      </c>
      <c r="CH159" s="19">
        <f t="shared" si="251"/>
        <v>8.288200000000002</v>
      </c>
      <c r="CI159" s="19">
        <f t="shared" si="251"/>
        <v>8.2073</v>
      </c>
      <c r="CJ159" s="19">
        <f t="shared" si="251"/>
        <v>7.5908999999999995</v>
      </c>
      <c r="CK159" s="19">
        <f t="shared" si="251"/>
        <v>7.7483</v>
      </c>
      <c r="CL159" s="19">
        <f t="shared" si="252"/>
        <v>7.0983</v>
      </c>
      <c r="CM159" s="19">
        <f t="shared" si="252"/>
        <v>7.1174</v>
      </c>
      <c r="CN159" s="19">
        <f t="shared" si="252"/>
        <v>7.253100000000001</v>
      </c>
      <c r="CO159" s="19">
        <f t="shared" si="253"/>
        <v>7.646199999999999</v>
      </c>
      <c r="CP159" s="19">
        <f t="shared" si="253"/>
        <v>8.3306</v>
      </c>
      <c r="CQ159" s="19">
        <f>BP157/1000</f>
        <v>8.693</v>
      </c>
      <c r="CU159" s="2"/>
      <c r="CV159" s="2" t="s">
        <v>47</v>
      </c>
      <c r="CW159" s="100">
        <f>SUM(BT159:BV159)</f>
        <v>37.057</v>
      </c>
      <c r="CX159" s="100">
        <f>SUM(BW159:BY159)</f>
        <v>37.349</v>
      </c>
      <c r="CY159" s="100">
        <f>SUM(BZ159:CB159)</f>
        <v>35.687</v>
      </c>
      <c r="CZ159" s="100">
        <f>SUM(CC159:CE159)</f>
        <v>34.517</v>
      </c>
      <c r="DA159" s="100">
        <f>SUM(CF159:CH159)</f>
        <v>23.658500000000004</v>
      </c>
      <c r="DB159" s="100">
        <f>SUM(CI159:CK159)</f>
        <v>23.5465</v>
      </c>
      <c r="DC159" s="100">
        <f>SUM(CL159:CN159)</f>
        <v>21.4688</v>
      </c>
      <c r="DD159" s="100">
        <f>SUM(CO159:CQ159)</f>
        <v>24.669800000000002</v>
      </c>
    </row>
    <row r="160" spans="1:108" s="28" customFormat="1" ht="12.75">
      <c r="A160" s="11">
        <v>96</v>
      </c>
      <c r="B160" s="14">
        <v>1420</v>
      </c>
      <c r="C160" s="14">
        <v>1594</v>
      </c>
      <c r="D160" s="14">
        <v>1671</v>
      </c>
      <c r="E160" s="14">
        <v>1492</v>
      </c>
      <c r="F160" s="14">
        <v>1612</v>
      </c>
      <c r="G160" s="14">
        <v>1793</v>
      </c>
      <c r="H160" s="14">
        <v>1694</v>
      </c>
      <c r="I160" s="14">
        <v>1774</v>
      </c>
      <c r="J160" s="14">
        <v>1876</v>
      </c>
      <c r="K160" s="14">
        <v>1884</v>
      </c>
      <c r="L160" s="14">
        <v>1850</v>
      </c>
      <c r="M160" s="14">
        <v>1883</v>
      </c>
      <c r="N160" s="82">
        <f>SUM(B160:M160)</f>
        <v>20543</v>
      </c>
      <c r="O160" s="84">
        <f>SUM(B160:M160)</f>
        <v>20543</v>
      </c>
      <c r="P160" s="85">
        <f>RATE(1,,-O159,O160)*100</f>
        <v>17.745171089585387</v>
      </c>
      <c r="Q160" s="115">
        <f>SUM(B160:M160)</f>
        <v>20543</v>
      </c>
      <c r="R160" s="2"/>
      <c r="S160" s="2"/>
      <c r="T160" s="2" t="s">
        <v>45</v>
      </c>
      <c r="U160" s="7">
        <f>B266</f>
        <v>5096.395440659175</v>
      </c>
      <c r="V160" s="7">
        <f>C266</f>
        <v>5060.907376027113</v>
      </c>
      <c r="W160" s="7">
        <f aca="true" t="shared" si="258" ref="W160:AF160">D266</f>
        <v>6354.596236413648</v>
      </c>
      <c r="X160" s="7">
        <f t="shared" si="258"/>
        <v>5175.560768215804</v>
      </c>
      <c r="Y160" s="7">
        <f t="shared" si="258"/>
        <v>6291.066866712623</v>
      </c>
      <c r="Z160" s="7">
        <f t="shared" si="258"/>
        <v>6139.90361816907</v>
      </c>
      <c r="AA160" s="7">
        <f t="shared" si="258"/>
        <v>6131.04284559418</v>
      </c>
      <c r="AB160" s="7">
        <f t="shared" si="258"/>
        <v>6329.406671984159</v>
      </c>
      <c r="AC160" s="7">
        <f t="shared" si="258"/>
        <v>5491.961517181535</v>
      </c>
      <c r="AD160" s="7">
        <f t="shared" si="258"/>
        <v>6116.275550032659</v>
      </c>
      <c r="AE160" s="7">
        <f t="shared" si="258"/>
        <v>6502.269601647151</v>
      </c>
      <c r="AF160" s="7">
        <f t="shared" si="258"/>
        <v>6086.472650381169</v>
      </c>
      <c r="AG160" s="7">
        <f>B267</f>
        <v>6298.585000770956</v>
      </c>
      <c r="AH160" s="7">
        <f>C267</f>
        <v>6715.075167864995</v>
      </c>
      <c r="AI160" s="7">
        <f aca="true" t="shared" si="259" ref="AI160:AR160">D267</f>
        <v>6465.63614744352</v>
      </c>
      <c r="AJ160" s="7">
        <f t="shared" si="259"/>
        <v>6348.734059516414</v>
      </c>
      <c r="AK160" s="7">
        <f t="shared" si="259"/>
        <v>6474.009249771525</v>
      </c>
      <c r="AL160" s="7">
        <f t="shared" si="259"/>
        <v>5766.464821791357</v>
      </c>
      <c r="AM160" s="7">
        <f t="shared" si="259"/>
        <v>6280.3131337842</v>
      </c>
      <c r="AN160" s="7">
        <f t="shared" si="259"/>
        <v>6247.452946273487</v>
      </c>
      <c r="AO160" s="7">
        <f t="shared" si="259"/>
        <v>5570.300980137045</v>
      </c>
      <c r="AP160" s="7">
        <f t="shared" si="259"/>
        <v>5990.612725844462</v>
      </c>
      <c r="AQ160" s="7">
        <f t="shared" si="259"/>
        <v>5835.645182839135</v>
      </c>
      <c r="AR160" s="7">
        <f t="shared" si="259"/>
        <v>5491.0209400522035</v>
      </c>
      <c r="AS160" s="7">
        <f>B268</f>
        <v>6151.563126018647</v>
      </c>
      <c r="AT160" s="7">
        <f>C268</f>
        <v>5424.4380679100905</v>
      </c>
      <c r="AU160" s="7">
        <f aca="true" t="shared" si="260" ref="AU160:BD160">D268</f>
        <v>5911.298154742635</v>
      </c>
      <c r="AV160" s="7">
        <f t="shared" si="260"/>
        <v>5763.348815784423</v>
      </c>
      <c r="AW160" s="7">
        <f t="shared" si="260"/>
        <v>5550.0106302789</v>
      </c>
      <c r="AX160" s="7">
        <f t="shared" si="260"/>
        <v>5893.0663418494405</v>
      </c>
      <c r="AY160" s="7">
        <f t="shared" si="260"/>
        <v>5389.182058047493</v>
      </c>
      <c r="AZ160" s="7">
        <f t="shared" si="260"/>
        <v>4975.170328773787</v>
      </c>
      <c r="BA160" s="7">
        <f t="shared" si="260"/>
        <v>4839.900392260567</v>
      </c>
      <c r="BB160" s="7">
        <f t="shared" si="260"/>
        <v>4671.747559834202</v>
      </c>
      <c r="BC160" s="7">
        <f t="shared" si="260"/>
        <v>4025.2711714760435</v>
      </c>
      <c r="BD160" s="7">
        <f t="shared" si="260"/>
        <v>4259.406465288818</v>
      </c>
      <c r="BE160" s="7">
        <f>B269</f>
        <v>3228.024530756365</v>
      </c>
      <c r="BF160" s="7">
        <f>C269</f>
        <v>3662.7654963155614</v>
      </c>
      <c r="BG160" s="7">
        <f aca="true" t="shared" si="261" ref="BG160:BM160">D269</f>
        <v>4190.457756701829</v>
      </c>
      <c r="BH160" s="7">
        <f t="shared" si="261"/>
        <v>3647.7859965548687</v>
      </c>
      <c r="BI160" s="7">
        <f t="shared" si="261"/>
        <v>3363.8128320392316</v>
      </c>
      <c r="BJ160" s="7">
        <f t="shared" si="261"/>
        <v>3628.080445661411</v>
      </c>
      <c r="BK160" s="7">
        <f t="shared" si="261"/>
        <v>3729.0604515659143</v>
      </c>
      <c r="BL160" s="7">
        <f t="shared" si="261"/>
        <v>3367.3273042139695</v>
      </c>
      <c r="BM160" s="7">
        <f t="shared" si="261"/>
        <v>3442.21727295224</v>
      </c>
      <c r="BN160" s="7">
        <f>K269</f>
        <v>3709.9184604493853</v>
      </c>
      <c r="BO160" s="7">
        <f>L269</f>
        <v>3413.2</v>
      </c>
      <c r="BP160" s="7">
        <f>M269</f>
        <v>3764.9</v>
      </c>
      <c r="BR160" s="2"/>
      <c r="BS160" s="2" t="s">
        <v>42</v>
      </c>
      <c r="BT160" s="19">
        <f t="shared" si="250"/>
        <v>6.76580373269115</v>
      </c>
      <c r="BU160" s="19">
        <f t="shared" si="250"/>
        <v>5.288063361878343</v>
      </c>
      <c r="BV160" s="19">
        <f t="shared" si="250"/>
        <v>6.833248548565522</v>
      </c>
      <c r="BW160" s="19">
        <f t="shared" si="250"/>
        <v>7.105219990157757</v>
      </c>
      <c r="BX160" s="19">
        <f t="shared" si="250"/>
        <v>6.819360345914208</v>
      </c>
      <c r="BY160" s="19">
        <f t="shared" si="250"/>
        <v>7.688607997456077</v>
      </c>
      <c r="BZ160" s="19">
        <f t="shared" si="250"/>
        <v>6.989101240471348</v>
      </c>
      <c r="CA160" s="19">
        <f t="shared" si="250"/>
        <v>6.667395503079334</v>
      </c>
      <c r="CB160" s="19">
        <f t="shared" si="250"/>
        <v>6.289364526298324</v>
      </c>
      <c r="CC160" s="19">
        <f t="shared" si="250"/>
        <v>6.619277620826878</v>
      </c>
      <c r="CD160" s="19">
        <f t="shared" si="251"/>
        <v>6.147165686940596</v>
      </c>
      <c r="CE160" s="19">
        <f t="shared" si="251"/>
        <v>5.833134367953309</v>
      </c>
      <c r="CF160" s="19">
        <f t="shared" si="251"/>
        <v>4.562651503137672</v>
      </c>
      <c r="CG160" s="19">
        <f t="shared" si="251"/>
        <v>5.245155393053016</v>
      </c>
      <c r="CH160" s="19">
        <f t="shared" si="251"/>
        <v>5.548384512683579</v>
      </c>
      <c r="CI160" s="19">
        <f t="shared" si="251"/>
        <v>5.085993349066724</v>
      </c>
      <c r="CJ160" s="19">
        <f t="shared" si="251"/>
        <v>4.938516005658302</v>
      </c>
      <c r="CK160" s="19">
        <f t="shared" si="251"/>
        <v>4.41452959314131</v>
      </c>
      <c r="CL160" s="19">
        <f t="shared" si="252"/>
        <v>4.81275705317844</v>
      </c>
      <c r="CM160" s="19">
        <f t="shared" si="252"/>
        <v>4.319123600857347</v>
      </c>
      <c r="CN160" s="19">
        <f t="shared" si="252"/>
        <v>4.96041317114094</v>
      </c>
      <c r="CO160" s="19">
        <f t="shared" si="253"/>
        <v>4.976894736842106</v>
      </c>
      <c r="CP160" s="19">
        <f t="shared" si="253"/>
        <v>4.784763157894736</v>
      </c>
      <c r="CQ160" s="19">
        <f t="shared" si="253"/>
        <v>4.576</v>
      </c>
      <c r="CU160" s="2"/>
      <c r="CV160" s="2" t="s">
        <v>42</v>
      </c>
      <c r="CW160" s="100">
        <f>SUM(BT160:BV160)</f>
        <v>18.887115643135015</v>
      </c>
      <c r="CX160" s="100">
        <f>SUM(BW160:BY160)</f>
        <v>21.613188333528043</v>
      </c>
      <c r="CY160" s="100">
        <f>SUM(BZ160:CB160)</f>
        <v>19.945861269849008</v>
      </c>
      <c r="CZ160" s="100">
        <f>SUM(CC160:CE160)</f>
        <v>18.599577675720784</v>
      </c>
      <c r="DA160" s="100">
        <f>SUM(CF160:CH160)</f>
        <v>15.356191408874267</v>
      </c>
      <c r="DB160" s="100">
        <f>SUM(CI160:CK160)</f>
        <v>14.439038947866337</v>
      </c>
      <c r="DC160" s="100">
        <f>SUM(CL160:CN160)</f>
        <v>14.092293825176725</v>
      </c>
      <c r="DD160" s="100">
        <f>SUM(CO160:CQ160)</f>
        <v>14.337657894736843</v>
      </c>
    </row>
    <row r="161" spans="1:108" s="28" customFormat="1" ht="12.75">
      <c r="A161" s="11">
        <v>97</v>
      </c>
      <c r="B161" s="14">
        <v>1692</v>
      </c>
      <c r="C161" s="14">
        <v>1812</v>
      </c>
      <c r="D161" s="14">
        <v>2001</v>
      </c>
      <c r="E161" s="14">
        <v>2082</v>
      </c>
      <c r="F161" s="14">
        <v>1983</v>
      </c>
      <c r="G161" s="14">
        <v>2129</v>
      </c>
      <c r="H161" s="14">
        <v>2067</v>
      </c>
      <c r="I161" s="14">
        <v>2258</v>
      </c>
      <c r="J161" s="14">
        <v>2337</v>
      </c>
      <c r="K161" s="14">
        <v>2326</v>
      </c>
      <c r="L161" s="14">
        <v>2308</v>
      </c>
      <c r="M161" s="14">
        <v>2231</v>
      </c>
      <c r="N161" s="82">
        <f>SUM(B161:M161)</f>
        <v>25226</v>
      </c>
      <c r="O161" s="84">
        <f>SUM(B161:M161)</f>
        <v>25226</v>
      </c>
      <c r="P161" s="85">
        <f>RATE(1,,-O160,O161)*100</f>
        <v>22.796086258092775</v>
      </c>
      <c r="Q161" s="115">
        <f>SUM(B161:M161)</f>
        <v>25226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R161" s="2"/>
      <c r="BS161" s="2" t="s">
        <v>43</v>
      </c>
      <c r="BT161" s="19">
        <f t="shared" si="250"/>
        <v>2.995</v>
      </c>
      <c r="BU161" s="19">
        <f t="shared" si="250"/>
        <v>2.779</v>
      </c>
      <c r="BV161" s="19">
        <f t="shared" si="250"/>
        <v>3.116</v>
      </c>
      <c r="BW161" s="19">
        <f t="shared" si="250"/>
        <v>3.123</v>
      </c>
      <c r="BX161" s="19">
        <f t="shared" si="250"/>
        <v>3.133</v>
      </c>
      <c r="BY161" s="19">
        <f t="shared" si="250"/>
        <v>3.269</v>
      </c>
      <c r="BZ161" s="19">
        <f t="shared" si="250"/>
        <v>3.452</v>
      </c>
      <c r="CA161" s="19">
        <f t="shared" si="250"/>
        <v>3.57</v>
      </c>
      <c r="CB161" s="19">
        <f t="shared" si="250"/>
        <v>3.2</v>
      </c>
      <c r="CC161" s="19">
        <f t="shared" si="250"/>
        <v>3.591</v>
      </c>
      <c r="CD161" s="19">
        <f t="shared" si="251"/>
        <v>3.0615</v>
      </c>
      <c r="CE161" s="19">
        <f t="shared" si="251"/>
        <v>2.988</v>
      </c>
      <c r="CF161" s="19">
        <f t="shared" si="251"/>
        <v>3.173</v>
      </c>
      <c r="CG161" s="19">
        <f t="shared" si="251"/>
        <v>2.809</v>
      </c>
      <c r="CH161" s="19">
        <f t="shared" si="251"/>
        <v>2.824</v>
      </c>
      <c r="CI161" s="19">
        <f t="shared" si="251"/>
        <v>2.638</v>
      </c>
      <c r="CJ161" s="19">
        <f t="shared" si="251"/>
        <v>2.624</v>
      </c>
      <c r="CK161" s="19">
        <f t="shared" si="251"/>
        <v>3.233</v>
      </c>
      <c r="CL161" s="19">
        <f t="shared" si="252"/>
        <v>2.605</v>
      </c>
      <c r="CM161" s="19">
        <f t="shared" si="252"/>
        <v>2.508</v>
      </c>
      <c r="CN161" s="19">
        <f t="shared" si="252"/>
        <v>2.656</v>
      </c>
      <c r="CO161" s="19">
        <f t="shared" si="253"/>
        <v>2.542</v>
      </c>
      <c r="CP161" s="19">
        <f t="shared" si="253"/>
        <v>2.468</v>
      </c>
      <c r="CQ161" s="19">
        <f t="shared" si="253"/>
        <v>2.205</v>
      </c>
      <c r="CV161" s="2" t="s">
        <v>43</v>
      </c>
      <c r="CW161" s="100">
        <f>SUM(BT161:BV161)</f>
        <v>8.89</v>
      </c>
      <c r="CX161" s="100">
        <f>SUM(BW161:BY161)</f>
        <v>9.525</v>
      </c>
      <c r="CY161" s="100">
        <f>SUM(BZ161:CB161)</f>
        <v>10.222000000000001</v>
      </c>
      <c r="CZ161" s="100">
        <f>SUM(CC161:CE161)</f>
        <v>9.6405</v>
      </c>
      <c r="DA161" s="100">
        <f>SUM(CF161:CH161)</f>
        <v>8.806000000000001</v>
      </c>
      <c r="DB161" s="100">
        <f>SUM(CI161:CK161)</f>
        <v>8.495000000000001</v>
      </c>
      <c r="DC161" s="100">
        <f>SUM(CL161:CN161)</f>
        <v>7.769</v>
      </c>
      <c r="DD161" s="100">
        <f>SUM(CO161:CQ161)</f>
        <v>7.215</v>
      </c>
    </row>
    <row r="162" spans="1:108" s="28" customFormat="1" ht="12.75">
      <c r="A162" s="11">
        <v>98</v>
      </c>
      <c r="B162" s="14">
        <v>2115</v>
      </c>
      <c r="C162" s="14">
        <v>2227</v>
      </c>
      <c r="D162" s="14">
        <v>2474</v>
      </c>
      <c r="E162" s="68">
        <v>2285</v>
      </c>
      <c r="F162" s="68">
        <v>2415</v>
      </c>
      <c r="G162" s="68">
        <v>2390</v>
      </c>
      <c r="H162" s="68">
        <v>2501</v>
      </c>
      <c r="I162" s="68">
        <v>2652.26</v>
      </c>
      <c r="J162" s="68">
        <v>2786</v>
      </c>
      <c r="K162" s="68">
        <v>2542</v>
      </c>
      <c r="L162" s="68">
        <v>2586</v>
      </c>
      <c r="M162" s="68">
        <v>2523</v>
      </c>
      <c r="N162" s="82">
        <f>SUM(B162:M162)</f>
        <v>29496.260000000002</v>
      </c>
      <c r="O162" s="84">
        <f>SUM(B162:D162)</f>
        <v>6816</v>
      </c>
      <c r="P162" s="84">
        <f>RATE(1,,-O163,O162)*100</f>
        <v>23.814713896457768</v>
      </c>
      <c r="Q162" s="114">
        <f>SUM(B162:M162)</f>
        <v>29496.260000000002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R162" s="2"/>
      <c r="BS162" s="2" t="s">
        <v>45</v>
      </c>
      <c r="BT162" s="19">
        <f t="shared" si="250"/>
        <v>6.151563126018647</v>
      </c>
      <c r="BU162" s="19">
        <f t="shared" si="250"/>
        <v>5.42443806791009</v>
      </c>
      <c r="BV162" s="19">
        <f t="shared" si="250"/>
        <v>5.911298154742635</v>
      </c>
      <c r="BW162" s="19">
        <f t="shared" si="250"/>
        <v>5.763348815784423</v>
      </c>
      <c r="BX162" s="19">
        <f t="shared" si="250"/>
        <v>5.5500106302789</v>
      </c>
      <c r="BY162" s="19">
        <f t="shared" si="250"/>
        <v>5.8930663418494404</v>
      </c>
      <c r="BZ162" s="19">
        <f t="shared" si="250"/>
        <v>5.389182058047493</v>
      </c>
      <c r="CA162" s="19">
        <f t="shared" si="250"/>
        <v>4.975170328773787</v>
      </c>
      <c r="CB162" s="19">
        <f t="shared" si="250"/>
        <v>4.839900392260567</v>
      </c>
      <c r="CC162" s="19">
        <f t="shared" si="250"/>
        <v>4.671747559834202</v>
      </c>
      <c r="CD162" s="19">
        <f t="shared" si="251"/>
        <v>4.025271171476043</v>
      </c>
      <c r="CE162" s="19">
        <f t="shared" si="251"/>
        <v>4.259406465288818</v>
      </c>
      <c r="CF162" s="19">
        <f t="shared" si="251"/>
        <v>3.228024530756365</v>
      </c>
      <c r="CG162" s="19">
        <f t="shared" si="251"/>
        <v>3.6627654963155614</v>
      </c>
      <c r="CH162" s="19">
        <f t="shared" si="251"/>
        <v>4.190457756701829</v>
      </c>
      <c r="CI162" s="19">
        <f t="shared" si="251"/>
        <v>3.6477859965548687</v>
      </c>
      <c r="CJ162" s="19">
        <f t="shared" si="251"/>
        <v>3.3638128320392315</v>
      </c>
      <c r="CK162" s="19">
        <f t="shared" si="251"/>
        <v>3.628080445661411</v>
      </c>
      <c r="CL162" s="19">
        <f t="shared" si="252"/>
        <v>3.7290604515659145</v>
      </c>
      <c r="CM162" s="19">
        <f t="shared" si="252"/>
        <v>3.3673273042139695</v>
      </c>
      <c r="CN162" s="19">
        <f t="shared" si="252"/>
        <v>3.44221727295224</v>
      </c>
      <c r="CO162" s="19">
        <f t="shared" si="253"/>
        <v>3.7099184604493853</v>
      </c>
      <c r="CP162" s="19">
        <f t="shared" si="253"/>
        <v>3.4132</v>
      </c>
      <c r="CQ162" s="19">
        <f>BP160/1000</f>
        <v>3.7649</v>
      </c>
      <c r="CU162" s="2"/>
      <c r="CV162" s="2" t="s">
        <v>45</v>
      </c>
      <c r="CW162" s="100">
        <f>SUM(BT162:BV162)</f>
        <v>17.48729934867137</v>
      </c>
      <c r="CX162" s="100">
        <f>SUM(BW162:BY162)</f>
        <v>17.206425787912764</v>
      </c>
      <c r="CY162" s="100">
        <f>SUM(BZ162:CB162)</f>
        <v>15.204252779081848</v>
      </c>
      <c r="CZ162" s="100">
        <f>SUM(CC162:CE162)</f>
        <v>12.956425196599064</v>
      </c>
      <c r="DA162" s="100">
        <f>SUM(CF162:CH162)</f>
        <v>11.081247783773755</v>
      </c>
      <c r="DB162" s="100">
        <f>SUM(CI162:CK162)</f>
        <v>10.639679274255512</v>
      </c>
      <c r="DC162" s="100">
        <f>SUM(CL162:CN162)</f>
        <v>10.538605028732125</v>
      </c>
      <c r="DD162" s="100">
        <f>SUM(CO162:CQ162)</f>
        <v>10.888018460449384</v>
      </c>
    </row>
    <row r="163" spans="1:108" s="28" customFormat="1" ht="12.75">
      <c r="A163" s="16" t="s">
        <v>15</v>
      </c>
      <c r="B163" s="11"/>
      <c r="C163" s="11"/>
      <c r="D163" s="2"/>
      <c r="E163" s="11"/>
      <c r="F163" s="11"/>
      <c r="G163" s="11"/>
      <c r="H163" s="11"/>
      <c r="I163" s="11"/>
      <c r="J163" s="11"/>
      <c r="K163" s="3"/>
      <c r="L163" s="3"/>
      <c r="M163" s="3"/>
      <c r="N163" s="82"/>
      <c r="O163" s="86">
        <f>SUM(B161:D161)</f>
        <v>5505</v>
      </c>
      <c r="P163" s="84"/>
      <c r="Q163" s="84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R163" s="2"/>
      <c r="BS163" s="2"/>
      <c r="CW163" s="35" t="s">
        <v>122</v>
      </c>
      <c r="CX163" s="35" t="s">
        <v>123</v>
      </c>
      <c r="CY163" s="35" t="s">
        <v>124</v>
      </c>
      <c r="CZ163" s="35" t="s">
        <v>125</v>
      </c>
      <c r="DA163" s="35" t="s">
        <v>126</v>
      </c>
      <c r="DB163" s="35" t="s">
        <v>127</v>
      </c>
      <c r="DC163" s="35" t="s">
        <v>128</v>
      </c>
      <c r="DD163" s="35" t="s">
        <v>129</v>
      </c>
    </row>
    <row r="164" spans="1:108" s="28" customFormat="1" ht="15.75">
      <c r="A164" s="11">
        <v>96</v>
      </c>
      <c r="B164" s="18">
        <f aca="true" t="shared" si="262" ref="B164:M164">RATE(1,,-B159,B160)*100</f>
        <v>22.308354866493723</v>
      </c>
      <c r="C164" s="18">
        <f t="shared" si="262"/>
        <v>26.10759493670436</v>
      </c>
      <c r="D164" s="18">
        <f t="shared" si="262"/>
        <v>28.637413394917015</v>
      </c>
      <c r="E164" s="18">
        <f t="shared" si="262"/>
        <v>8.351488743643754</v>
      </c>
      <c r="F164" s="18">
        <f t="shared" si="262"/>
        <v>15.060670949319386</v>
      </c>
      <c r="G164" s="18">
        <f t="shared" si="262"/>
        <v>17.805519053876353</v>
      </c>
      <c r="H164" s="18">
        <f t="shared" si="262"/>
        <v>6.407035175877487</v>
      </c>
      <c r="I164" s="18">
        <f t="shared" si="262"/>
        <v>11.502199874295835</v>
      </c>
      <c r="J164" s="18">
        <f t="shared" si="262"/>
        <v>17.617554858937954</v>
      </c>
      <c r="K164" s="18">
        <f t="shared" si="262"/>
        <v>17.60299625468201</v>
      </c>
      <c r="L164" s="18">
        <f t="shared" si="262"/>
        <v>30.098452883265992</v>
      </c>
      <c r="M164" s="18">
        <f t="shared" si="262"/>
        <v>16.1628624305984</v>
      </c>
      <c r="N164" s="18">
        <f aca="true" t="shared" si="263" ref="N164:Q166">RATE(1,,-N159,N160)*100</f>
        <v>17.745171089585387</v>
      </c>
      <c r="O164" s="18">
        <f t="shared" si="263"/>
        <v>17.745171089585387</v>
      </c>
      <c r="P164" s="18" t="e">
        <f t="shared" si="263"/>
        <v>#NUM!</v>
      </c>
      <c r="Q164" s="18">
        <f t="shared" si="263"/>
        <v>17.745171089585387</v>
      </c>
      <c r="R164" s="2"/>
      <c r="S164" s="2"/>
      <c r="T164" s="2"/>
      <c r="U164"/>
      <c r="V164"/>
      <c r="W164"/>
      <c r="X164"/>
      <c r="Y164"/>
      <c r="Z164" s="126"/>
      <c r="AA164" s="126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 s="2"/>
      <c r="BR164" s="2" t="s">
        <v>46</v>
      </c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V164" s="28" t="s">
        <v>95</v>
      </c>
      <c r="CW164" s="124">
        <v>1.416387065294919</v>
      </c>
      <c r="CX164" s="124">
        <v>0.9029320019851562</v>
      </c>
      <c r="CY164" s="124">
        <v>-2.3378918243296196</v>
      </c>
      <c r="CZ164" s="124">
        <v>-12.178374333481797</v>
      </c>
      <c r="DA164" s="124">
        <v>-29.670523034336632</v>
      </c>
      <c r="DB164" s="124">
        <v>-36.130668750910786</v>
      </c>
      <c r="DC164" s="125">
        <v>-33.58862</v>
      </c>
      <c r="DD164" s="125">
        <v>-24.76</v>
      </c>
    </row>
    <row r="165" spans="1:108" s="28" customFormat="1" ht="12.75">
      <c r="A165" s="11">
        <v>97</v>
      </c>
      <c r="B165" s="18">
        <f aca="true" t="shared" si="264" ref="B165:M166">RATE(1,,-B160,B161)*100</f>
        <v>19.154929577464785</v>
      </c>
      <c r="C165" s="18">
        <f t="shared" si="264"/>
        <v>13.676286072772893</v>
      </c>
      <c r="D165" s="18">
        <f t="shared" si="264"/>
        <v>19.74865350089767</v>
      </c>
      <c r="E165" s="18">
        <f t="shared" si="264"/>
        <v>39.54423592493297</v>
      </c>
      <c r="F165" s="18">
        <f t="shared" si="264"/>
        <v>23.01488833746898</v>
      </c>
      <c r="G165" s="18">
        <f t="shared" si="264"/>
        <v>18.739542665923057</v>
      </c>
      <c r="H165" s="18">
        <f t="shared" si="264"/>
        <v>22.018890200708373</v>
      </c>
      <c r="I165" s="18">
        <f t="shared" si="264"/>
        <v>27.28297632468997</v>
      </c>
      <c r="J165" s="18">
        <f t="shared" si="264"/>
        <v>24.573560767590603</v>
      </c>
      <c r="K165" s="18">
        <f t="shared" si="264"/>
        <v>23.46072186836518</v>
      </c>
      <c r="L165" s="18">
        <f t="shared" si="264"/>
        <v>24.756756756756758</v>
      </c>
      <c r="M165" s="18">
        <f t="shared" si="264"/>
        <v>18.481147105682403</v>
      </c>
      <c r="N165" s="18">
        <f t="shared" si="263"/>
        <v>22.796086258092775</v>
      </c>
      <c r="O165" s="18">
        <f t="shared" si="263"/>
        <v>22.796086258092775</v>
      </c>
      <c r="P165" s="18">
        <f t="shared" si="263"/>
        <v>28.463603664389364</v>
      </c>
      <c r="Q165" s="18">
        <f t="shared" si="263"/>
        <v>22.796086258092775</v>
      </c>
      <c r="R165" s="2"/>
      <c r="S165" s="69" t="s">
        <v>50</v>
      </c>
      <c r="T165" s="2"/>
      <c r="U165" s="22">
        <v>34700</v>
      </c>
      <c r="V165" s="60" t="s">
        <v>2</v>
      </c>
      <c r="W165" s="60" t="s">
        <v>3</v>
      </c>
      <c r="X165" s="60" t="s">
        <v>4</v>
      </c>
      <c r="Y165" s="60" t="s">
        <v>5</v>
      </c>
      <c r="Z165" s="60" t="s">
        <v>6</v>
      </c>
      <c r="AA165" s="60" t="s">
        <v>7</v>
      </c>
      <c r="AB165" s="60" t="s">
        <v>8</v>
      </c>
      <c r="AC165" s="60" t="s">
        <v>9</v>
      </c>
      <c r="AD165" s="60" t="s">
        <v>10</v>
      </c>
      <c r="AE165" s="60" t="s">
        <v>11</v>
      </c>
      <c r="AF165" s="60" t="s">
        <v>12</v>
      </c>
      <c r="AG165" s="60">
        <v>35065</v>
      </c>
      <c r="AH165" s="60" t="s">
        <v>2</v>
      </c>
      <c r="AI165" s="60" t="s">
        <v>3</v>
      </c>
      <c r="AJ165" s="60" t="s">
        <v>4</v>
      </c>
      <c r="AK165" s="60" t="s">
        <v>5</v>
      </c>
      <c r="AL165" s="60" t="s">
        <v>6</v>
      </c>
      <c r="AM165" s="60" t="s">
        <v>7</v>
      </c>
      <c r="AN165" s="60" t="s">
        <v>8</v>
      </c>
      <c r="AO165" s="60" t="s">
        <v>9</v>
      </c>
      <c r="AP165" s="60" t="s">
        <v>10</v>
      </c>
      <c r="AQ165" s="60" t="s">
        <v>11</v>
      </c>
      <c r="AR165" s="60" t="s">
        <v>12</v>
      </c>
      <c r="AS165" s="22">
        <v>35431</v>
      </c>
      <c r="AT165" s="60" t="s">
        <v>2</v>
      </c>
      <c r="AU165" s="60" t="s">
        <v>3</v>
      </c>
      <c r="AV165" s="60" t="s">
        <v>4</v>
      </c>
      <c r="AW165" s="60" t="s">
        <v>5</v>
      </c>
      <c r="AX165" s="60" t="s">
        <v>6</v>
      </c>
      <c r="AY165" s="60" t="s">
        <v>7</v>
      </c>
      <c r="AZ165" s="60" t="s">
        <v>8</v>
      </c>
      <c r="BA165" s="60" t="s">
        <v>9</v>
      </c>
      <c r="BB165" s="60" t="s">
        <v>10</v>
      </c>
      <c r="BC165" s="60" t="s">
        <v>11</v>
      </c>
      <c r="BD165" s="60" t="s">
        <v>12</v>
      </c>
      <c r="BE165" s="22">
        <v>35796</v>
      </c>
      <c r="BF165" s="60" t="s">
        <v>2</v>
      </c>
      <c r="BG165" s="60" t="s">
        <v>3</v>
      </c>
      <c r="BH165" s="60" t="s">
        <v>4</v>
      </c>
      <c r="BI165" s="60" t="s">
        <v>5</v>
      </c>
      <c r="BJ165" s="60" t="s">
        <v>6</v>
      </c>
      <c r="BK165" s="60" t="s">
        <v>7</v>
      </c>
      <c r="BL165" s="60" t="s">
        <v>8</v>
      </c>
      <c r="BM165" s="60" t="s">
        <v>9</v>
      </c>
      <c r="BN165" s="60" t="s">
        <v>10</v>
      </c>
      <c r="BO165" s="60" t="s">
        <v>11</v>
      </c>
      <c r="BP165" s="60" t="s">
        <v>12</v>
      </c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W165" s="100">
        <f aca="true" t="shared" si="265" ref="CW165:DC165">SUM(CW158:CW162)</f>
        <v>92.99641499180639</v>
      </c>
      <c r="CX165" s="100">
        <f t="shared" si="265"/>
        <v>96.43061412144081</v>
      </c>
      <c r="CY165" s="100">
        <f t="shared" si="265"/>
        <v>91.44941420569586</v>
      </c>
      <c r="CZ165" s="100">
        <f t="shared" si="265"/>
        <v>85.60550287231985</v>
      </c>
      <c r="DA165" s="100">
        <f t="shared" si="265"/>
        <v>66.10753919264803</v>
      </c>
      <c r="DB165" s="100">
        <f t="shared" si="265"/>
        <v>63.21731822212186</v>
      </c>
      <c r="DC165" s="100">
        <f t="shared" si="265"/>
        <v>60.72639885390885</v>
      </c>
      <c r="DD165" s="100">
        <f>SUM(DD158:DD162)</f>
        <v>64.37017635518623</v>
      </c>
    </row>
    <row r="166" spans="1:108" s="28" customFormat="1" ht="12.75">
      <c r="A166" s="11">
        <v>98</v>
      </c>
      <c r="B166" s="18">
        <f t="shared" si="264"/>
        <v>24.999999999999996</v>
      </c>
      <c r="C166" s="18">
        <f t="shared" si="264"/>
        <v>22.902869757174386</v>
      </c>
      <c r="D166" s="18">
        <f aca="true" t="shared" si="266" ref="D166:I166">RATE(1,,-D161,D162)*100</f>
        <v>23.638180909545216</v>
      </c>
      <c r="E166" s="18">
        <f t="shared" si="266"/>
        <v>9.750240153698362</v>
      </c>
      <c r="F166" s="18">
        <f t="shared" si="266"/>
        <v>21.785173978819966</v>
      </c>
      <c r="G166" s="18">
        <f t="shared" si="266"/>
        <v>12.259276655706906</v>
      </c>
      <c r="H166" s="18">
        <f t="shared" si="266"/>
        <v>20.99661344944364</v>
      </c>
      <c r="I166" s="18">
        <f t="shared" si="266"/>
        <v>17.460584588131088</v>
      </c>
      <c r="J166" s="18">
        <f t="shared" si="264"/>
        <v>19.212665810868632</v>
      </c>
      <c r="K166" s="18">
        <f t="shared" si="264"/>
        <v>9.286328460877051</v>
      </c>
      <c r="L166" s="18">
        <f t="shared" si="264"/>
        <v>12.04506065857885</v>
      </c>
      <c r="M166" s="18">
        <f t="shared" si="264"/>
        <v>13.088301210219639</v>
      </c>
      <c r="N166" s="18">
        <f t="shared" si="263"/>
        <v>16.928010782525966</v>
      </c>
      <c r="O166" s="18">
        <f t="shared" si="263"/>
        <v>-72.98025846349006</v>
      </c>
      <c r="P166" s="18">
        <f t="shared" si="263"/>
        <v>4.468432110811891</v>
      </c>
      <c r="Q166" s="18">
        <f t="shared" si="263"/>
        <v>16.928010782525966</v>
      </c>
      <c r="R166" s="2"/>
      <c r="S166" s="2"/>
      <c r="T166" s="2" t="s">
        <v>39</v>
      </c>
      <c r="U166" s="7">
        <f>U135-U151</f>
        <v>2679</v>
      </c>
      <c r="V166" s="7">
        <f aca="true" t="shared" si="267" ref="V166:BK170">V135-V151</f>
        <v>1762</v>
      </c>
      <c r="W166" s="7">
        <f t="shared" si="267"/>
        <v>2639</v>
      </c>
      <c r="X166" s="7">
        <f t="shared" si="267"/>
        <v>1713</v>
      </c>
      <c r="Y166" s="7">
        <f t="shared" si="267"/>
        <v>1324</v>
      </c>
      <c r="Z166" s="7">
        <f t="shared" si="267"/>
        <v>3082</v>
      </c>
      <c r="AA166" s="7">
        <f t="shared" si="267"/>
        <v>1142</v>
      </c>
      <c r="AB166" s="7">
        <f t="shared" si="267"/>
        <v>940</v>
      </c>
      <c r="AC166" s="7">
        <f t="shared" si="267"/>
        <v>1139</v>
      </c>
      <c r="AD166" s="7">
        <f t="shared" si="267"/>
        <v>1373</v>
      </c>
      <c r="AE166" s="7">
        <f t="shared" si="267"/>
        <v>133</v>
      </c>
      <c r="AF166" s="7">
        <f t="shared" si="267"/>
        <v>-1230</v>
      </c>
      <c r="AG166" s="7">
        <f t="shared" si="267"/>
        <v>-957</v>
      </c>
      <c r="AH166" s="7">
        <f t="shared" si="267"/>
        <v>517</v>
      </c>
      <c r="AI166" s="7">
        <f t="shared" si="267"/>
        <v>-728</v>
      </c>
      <c r="AJ166" s="7">
        <f t="shared" si="267"/>
        <v>456</v>
      </c>
      <c r="AK166" s="7">
        <f t="shared" si="267"/>
        <v>146</v>
      </c>
      <c r="AL166" s="7">
        <f t="shared" si="267"/>
        <v>1358</v>
      </c>
      <c r="AM166" s="7">
        <f t="shared" si="267"/>
        <v>1122</v>
      </c>
      <c r="AN166" s="7">
        <f t="shared" si="267"/>
        <v>2995</v>
      </c>
      <c r="AO166" s="7">
        <f t="shared" si="267"/>
        <v>3125</v>
      </c>
      <c r="AP166" s="7">
        <f t="shared" si="267"/>
        <v>3910</v>
      </c>
      <c r="AQ166" s="7">
        <f t="shared" si="267"/>
        <v>1999</v>
      </c>
      <c r="AR166" s="7">
        <f t="shared" si="267"/>
        <v>-1702</v>
      </c>
      <c r="AS166" s="7">
        <f t="shared" si="267"/>
        <v>1662</v>
      </c>
      <c r="AT166" s="7">
        <f t="shared" si="267"/>
        <v>2095</v>
      </c>
      <c r="AU166" s="7">
        <f t="shared" si="267"/>
        <v>2966</v>
      </c>
      <c r="AV166" s="7">
        <f t="shared" si="267"/>
        <v>3555</v>
      </c>
      <c r="AW166" s="7">
        <f t="shared" si="267"/>
        <v>3422</v>
      </c>
      <c r="AX166" s="7">
        <f t="shared" si="267"/>
        <v>4105</v>
      </c>
      <c r="AY166" s="7">
        <f t="shared" si="267"/>
        <v>2814</v>
      </c>
      <c r="AZ166" s="7">
        <f t="shared" si="267"/>
        <v>4956</v>
      </c>
      <c r="BA166" s="7">
        <f t="shared" si="267"/>
        <v>5120</v>
      </c>
      <c r="BB166" s="7">
        <f t="shared" si="267"/>
        <v>4975</v>
      </c>
      <c r="BC166" s="7">
        <f t="shared" si="267"/>
        <v>4655</v>
      </c>
      <c r="BD166" s="7">
        <f t="shared" si="267"/>
        <v>95</v>
      </c>
      <c r="BE166" s="7">
        <f t="shared" si="267"/>
        <v>3981</v>
      </c>
      <c r="BF166" s="7">
        <f t="shared" si="267"/>
        <v>3165</v>
      </c>
      <c r="BG166" s="7">
        <f t="shared" si="267"/>
        <v>3473</v>
      </c>
      <c r="BH166" s="7">
        <f t="shared" si="267"/>
        <v>4266</v>
      </c>
      <c r="BI166" s="7">
        <f t="shared" si="267"/>
        <v>3636</v>
      </c>
      <c r="BJ166" s="7">
        <f t="shared" si="267"/>
        <v>3752</v>
      </c>
      <c r="BK166" s="7">
        <f t="shared" si="267"/>
        <v>4193</v>
      </c>
      <c r="BL166" s="7">
        <f aca="true" t="shared" si="268" ref="BL166:BP170">BL135-BL151</f>
        <v>4678</v>
      </c>
      <c r="BM166" s="7">
        <f>BM135-BM151</f>
        <v>3933</v>
      </c>
      <c r="BN166" s="7">
        <f>BN135-BN151</f>
        <v>3077</v>
      </c>
      <c r="BO166" s="7">
        <f>BO135-BO151</f>
        <v>2828</v>
      </c>
      <c r="BP166" s="7">
        <f>BP135-BP151</f>
        <v>2618</v>
      </c>
      <c r="BR166" s="2"/>
      <c r="BS166" s="2"/>
      <c r="BT166" s="22">
        <v>35431</v>
      </c>
      <c r="BU166" s="60" t="s">
        <v>2</v>
      </c>
      <c r="BV166" s="60" t="s">
        <v>3</v>
      </c>
      <c r="BW166" s="60" t="s">
        <v>4</v>
      </c>
      <c r="BX166" s="60" t="s">
        <v>5</v>
      </c>
      <c r="BY166" s="60" t="s">
        <v>6</v>
      </c>
      <c r="BZ166" s="60" t="s">
        <v>7</v>
      </c>
      <c r="CA166" s="60" t="s">
        <v>8</v>
      </c>
      <c r="CB166" s="60" t="s">
        <v>9</v>
      </c>
      <c r="CC166" s="60" t="s">
        <v>10</v>
      </c>
      <c r="CD166" s="60" t="s">
        <v>11</v>
      </c>
      <c r="CE166" s="60" t="s">
        <v>12</v>
      </c>
      <c r="CF166" s="22">
        <v>35796</v>
      </c>
      <c r="CG166" s="60" t="s">
        <v>2</v>
      </c>
      <c r="CH166" s="60" t="s">
        <v>3</v>
      </c>
      <c r="CI166" s="60" t="s">
        <v>4</v>
      </c>
      <c r="CJ166" s="60" t="s">
        <v>5</v>
      </c>
      <c r="CK166" s="60" t="s">
        <v>6</v>
      </c>
      <c r="CL166" s="60" t="s">
        <v>7</v>
      </c>
      <c r="CM166" s="60" t="s">
        <v>8</v>
      </c>
      <c r="CN166" s="60" t="s">
        <v>9</v>
      </c>
      <c r="CO166" s="60" t="s">
        <v>10</v>
      </c>
      <c r="CP166" s="60" t="s">
        <v>11</v>
      </c>
      <c r="CQ166" s="60" t="s">
        <v>12</v>
      </c>
      <c r="CW166" s="2" t="s">
        <v>122</v>
      </c>
      <c r="CX166" s="2" t="s">
        <v>123</v>
      </c>
      <c r="CY166" s="2" t="s">
        <v>124</v>
      </c>
      <c r="CZ166" s="2" t="s">
        <v>125</v>
      </c>
      <c r="DA166" s="2" t="s">
        <v>126</v>
      </c>
      <c r="DB166" s="2" t="s">
        <v>127</v>
      </c>
      <c r="DC166" s="2" t="s">
        <v>128</v>
      </c>
      <c r="DD166" s="2" t="s">
        <v>129</v>
      </c>
    </row>
    <row r="167" spans="1:108" s="28" customFormat="1" ht="12.75">
      <c r="A167" s="1" t="s">
        <v>29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3"/>
      <c r="L167" s="3"/>
      <c r="M167" s="3"/>
      <c r="N167" s="2"/>
      <c r="O167" s="2"/>
      <c r="P167" s="2"/>
      <c r="Q167" s="2"/>
      <c r="R167" s="2"/>
      <c r="S167" s="2"/>
      <c r="T167" s="2" t="s">
        <v>53</v>
      </c>
      <c r="U167" s="7">
        <f>U136-U152</f>
        <v>-468</v>
      </c>
      <c r="V167" s="7">
        <f aca="true" t="shared" si="269" ref="V167:AJ167">V136-V152</f>
        <v>-1931</v>
      </c>
      <c r="W167" s="7">
        <f t="shared" si="269"/>
        <v>-2207</v>
      </c>
      <c r="X167" s="7">
        <f t="shared" si="269"/>
        <v>-2758</v>
      </c>
      <c r="Y167" s="7">
        <f t="shared" si="269"/>
        <v>-2168</v>
      </c>
      <c r="Z167" s="7">
        <f t="shared" si="269"/>
        <v>-1868</v>
      </c>
      <c r="AA167" s="7">
        <f t="shared" si="269"/>
        <v>-1495</v>
      </c>
      <c r="AB167" s="7">
        <f t="shared" si="269"/>
        <v>-1299</v>
      </c>
      <c r="AC167" s="7">
        <f t="shared" si="269"/>
        <v>-559</v>
      </c>
      <c r="AD167" s="7">
        <f t="shared" si="269"/>
        <v>-1078</v>
      </c>
      <c r="AE167" s="7">
        <f t="shared" si="269"/>
        <v>-1590</v>
      </c>
      <c r="AF167" s="7">
        <f t="shared" si="269"/>
        <v>-1600</v>
      </c>
      <c r="AG167" s="7">
        <f t="shared" si="269"/>
        <v>-1305</v>
      </c>
      <c r="AH167" s="7">
        <f t="shared" si="269"/>
        <v>-719</v>
      </c>
      <c r="AI167" s="7">
        <f t="shared" si="269"/>
        <v>-3120</v>
      </c>
      <c r="AJ167" s="7">
        <f t="shared" si="269"/>
        <v>-2193</v>
      </c>
      <c r="AK167" s="7">
        <f t="shared" si="267"/>
        <v>-1554</v>
      </c>
      <c r="AL167" s="7">
        <f t="shared" si="267"/>
        <v>-1941</v>
      </c>
      <c r="AM167" s="7">
        <f t="shared" si="267"/>
        <v>-855</v>
      </c>
      <c r="AN167" s="7">
        <f t="shared" si="267"/>
        <v>-932</v>
      </c>
      <c r="AO167" s="7">
        <f t="shared" si="267"/>
        <v>-594</v>
      </c>
      <c r="AP167" s="7">
        <f t="shared" si="267"/>
        <v>-1060</v>
      </c>
      <c r="AQ167" s="7">
        <f t="shared" si="267"/>
        <v>-1636</v>
      </c>
      <c r="AR167" s="7">
        <f t="shared" si="267"/>
        <v>-1906</v>
      </c>
      <c r="AS167" s="7">
        <f t="shared" si="267"/>
        <v>-1601</v>
      </c>
      <c r="AT167" s="7">
        <f t="shared" si="267"/>
        <v>-1706</v>
      </c>
      <c r="AU167" s="7">
        <f t="shared" si="267"/>
        <v>-2915</v>
      </c>
      <c r="AV167" s="7">
        <f t="shared" si="267"/>
        <v>-2338</v>
      </c>
      <c r="AW167" s="7">
        <f t="shared" si="267"/>
        <v>-2263</v>
      </c>
      <c r="AX167" s="7">
        <f t="shared" si="267"/>
        <v>-1637</v>
      </c>
      <c r="AY167" s="7">
        <f t="shared" si="267"/>
        <v>-1853</v>
      </c>
      <c r="AZ167" s="7">
        <f t="shared" si="267"/>
        <v>-1327</v>
      </c>
      <c r="BA167" s="7">
        <f t="shared" si="267"/>
        <v>-818</v>
      </c>
      <c r="BB167" s="7">
        <f t="shared" si="267"/>
        <v>-1289</v>
      </c>
      <c r="BC167" s="7">
        <f t="shared" si="267"/>
        <v>-1078.7840000000015</v>
      </c>
      <c r="BD167" s="7">
        <f t="shared" si="267"/>
        <v>-1728.222724338284</v>
      </c>
      <c r="BE167" s="7">
        <f t="shared" si="267"/>
        <v>159</v>
      </c>
      <c r="BF167" s="7">
        <f t="shared" si="267"/>
        <v>-2608</v>
      </c>
      <c r="BG167" s="7">
        <f t="shared" si="267"/>
        <v>-1938.8999999999996</v>
      </c>
      <c r="BH167" s="7">
        <f t="shared" si="267"/>
        <v>-2220</v>
      </c>
      <c r="BI167" s="7">
        <f t="shared" si="267"/>
        <v>-1445.8584251789562</v>
      </c>
      <c r="BJ167" s="7">
        <f t="shared" si="267"/>
        <v>-848.7156318574926</v>
      </c>
      <c r="BK167" s="7">
        <f t="shared" si="267"/>
        <v>-521.0431190291765</v>
      </c>
      <c r="BL167" s="7">
        <f t="shared" si="268"/>
        <v>-94.61727120175601</v>
      </c>
      <c r="BM167" s="7">
        <f t="shared" si="268"/>
        <v>-187.9679834753424</v>
      </c>
      <c r="BN167" s="7">
        <f t="shared" si="268"/>
        <v>-92.31762427372632</v>
      </c>
      <c r="BO167" s="7">
        <f t="shared" si="268"/>
        <v>-93.37345507613281</v>
      </c>
      <c r="BP167" s="7">
        <f t="shared" si="268"/>
        <v>-874.1764629892768</v>
      </c>
      <c r="BR167" s="2"/>
      <c r="BS167" s="2" t="s">
        <v>39</v>
      </c>
      <c r="BT167" s="19">
        <f aca="true" t="shared" si="270" ref="BT167:CQ167">BT135-BT152</f>
        <v>1.661999999999999</v>
      </c>
      <c r="BU167" s="19">
        <f t="shared" si="270"/>
        <v>2.094999999999999</v>
      </c>
      <c r="BV167" s="19">
        <f t="shared" si="270"/>
        <v>2.966000000000001</v>
      </c>
      <c r="BW167" s="19">
        <f t="shared" si="270"/>
        <v>3.5549999999999997</v>
      </c>
      <c r="BX167" s="19">
        <f t="shared" si="270"/>
        <v>3.421999999999999</v>
      </c>
      <c r="BY167" s="19">
        <f t="shared" si="270"/>
        <v>4.105</v>
      </c>
      <c r="BZ167" s="19">
        <f t="shared" si="270"/>
        <v>2.814</v>
      </c>
      <c r="CA167" s="19">
        <f t="shared" si="270"/>
        <v>4.9559999999999995</v>
      </c>
      <c r="CB167" s="19">
        <f t="shared" si="270"/>
        <v>5.119999999999999</v>
      </c>
      <c r="CC167" s="19">
        <f t="shared" si="270"/>
        <v>4.974999999999998</v>
      </c>
      <c r="CD167" s="19">
        <f t="shared" si="270"/>
        <v>4.654999999999999</v>
      </c>
      <c r="CE167" s="19">
        <f t="shared" si="270"/>
        <v>0.09499999999999886</v>
      </c>
      <c r="CF167" s="19">
        <f t="shared" si="270"/>
        <v>3.981</v>
      </c>
      <c r="CG167" s="19">
        <f t="shared" si="270"/>
        <v>3.164999999999999</v>
      </c>
      <c r="CH167" s="19">
        <f t="shared" si="270"/>
        <v>3.472999999999999</v>
      </c>
      <c r="CI167" s="19">
        <f t="shared" si="270"/>
        <v>4.266</v>
      </c>
      <c r="CJ167" s="19">
        <f t="shared" si="270"/>
        <v>3.6359999999999992</v>
      </c>
      <c r="CK167" s="19">
        <f t="shared" si="270"/>
        <v>3.7520000000000007</v>
      </c>
      <c r="CL167" s="19">
        <f t="shared" si="270"/>
        <v>4.193</v>
      </c>
      <c r="CM167" s="19">
        <f t="shared" si="270"/>
        <v>4.678000000000001</v>
      </c>
      <c r="CN167" s="19">
        <f t="shared" si="270"/>
        <v>3.9330000000000016</v>
      </c>
      <c r="CO167" s="19">
        <f t="shared" si="270"/>
        <v>3.077</v>
      </c>
      <c r="CP167" s="19">
        <f t="shared" si="270"/>
        <v>2.8279999999999994</v>
      </c>
      <c r="CQ167" s="19">
        <f t="shared" si="270"/>
        <v>2.6179999999999986</v>
      </c>
      <c r="CV167" s="28" t="s">
        <v>96</v>
      </c>
      <c r="CW167" s="102">
        <f aca="true" t="shared" si="271" ref="CW167:DD167">SUM(CW178:CW182)</f>
        <v>-11.524752146404403</v>
      </c>
      <c r="CX167" s="102">
        <f t="shared" si="271"/>
        <v>-7.799171523772365</v>
      </c>
      <c r="CY167" s="102">
        <f t="shared" si="271"/>
        <v>-1.630210782930435</v>
      </c>
      <c r="CZ167" s="102">
        <f t="shared" si="271"/>
        <v>5.807974246600207</v>
      </c>
      <c r="DA167" s="102">
        <f t="shared" si="271"/>
        <v>17.700381367287548</v>
      </c>
      <c r="DB167" s="102">
        <f t="shared" si="271"/>
        <v>20.949505343262498</v>
      </c>
      <c r="DC167" s="102">
        <f t="shared" si="271"/>
        <v>22.249630755365963</v>
      </c>
      <c r="DD167" s="102">
        <f t="shared" si="271"/>
        <v>23.440423123617492</v>
      </c>
    </row>
    <row r="168" spans="1:95" s="28" customFormat="1" ht="12.75">
      <c r="A168" s="11">
        <v>95</v>
      </c>
      <c r="B168" s="14">
        <f>local!B169/currency!B73</f>
        <v>1856</v>
      </c>
      <c r="C168" s="14">
        <f>local!C169/currency!C73</f>
        <v>1616.0000000000248</v>
      </c>
      <c r="D168" s="14">
        <f>local!D169/currency!D73</f>
        <v>2143</v>
      </c>
      <c r="E168" s="14">
        <f>local!E169/currency!E73</f>
        <v>2230</v>
      </c>
      <c r="F168" s="14">
        <f>local!F169/currency!F73</f>
        <v>2144</v>
      </c>
      <c r="G168" s="14">
        <f>local!G169/currency!G73</f>
        <v>2327.999999999962</v>
      </c>
      <c r="H168" s="14">
        <f>local!H169/currency!H73</f>
        <v>2175</v>
      </c>
      <c r="I168" s="14">
        <f>local!I169/currency!I73</f>
        <v>2274</v>
      </c>
      <c r="J168" s="14">
        <f>local!J169/currency!J73</f>
        <v>2444</v>
      </c>
      <c r="K168" s="14">
        <f>local!K169/currency!K73</f>
        <v>2342</v>
      </c>
      <c r="L168" s="14">
        <f>local!L169/currency!L73</f>
        <v>2414.9999999999995</v>
      </c>
      <c r="M168" s="14">
        <f>local!M169/currency!M73</f>
        <v>2571.0000000000136</v>
      </c>
      <c r="N168" s="82">
        <f>SUM(B168:M168)</f>
        <v>26538</v>
      </c>
      <c r="O168" s="84">
        <f>SUM(B168:M168)</f>
        <v>26538</v>
      </c>
      <c r="P168" s="85"/>
      <c r="Q168" s="115">
        <f>SUM(B168:M168)</f>
        <v>26538</v>
      </c>
      <c r="R168" s="2"/>
      <c r="S168" s="2"/>
      <c r="T168" s="2" t="s">
        <v>54</v>
      </c>
      <c r="U168" s="7">
        <f>U137-U153</f>
        <v>2817.04260651629</v>
      </c>
      <c r="V168" s="7">
        <f t="shared" si="267"/>
        <v>11410.830618892509</v>
      </c>
      <c r="W168" s="7">
        <f t="shared" si="267"/>
        <v>14263.685427910561</v>
      </c>
      <c r="X168" s="7">
        <f t="shared" si="267"/>
        <v>11055.33644077925</v>
      </c>
      <c r="Y168" s="7">
        <f t="shared" si="267"/>
        <v>6933.019976498239</v>
      </c>
      <c r="Z168" s="7">
        <f t="shared" si="267"/>
        <v>11735.47852833314</v>
      </c>
      <c r="AA168" s="7">
        <f t="shared" si="267"/>
        <v>9298.326072001837</v>
      </c>
      <c r="AB168" s="7">
        <f t="shared" si="267"/>
        <v>5668.958223162346</v>
      </c>
      <c r="AC168" s="7">
        <f t="shared" si="267"/>
        <v>11145.387600756294</v>
      </c>
      <c r="AD168" s="7">
        <f t="shared" si="267"/>
        <v>5384.997516145057</v>
      </c>
      <c r="AE168" s="7">
        <f t="shared" si="267"/>
        <v>6613.029827315542</v>
      </c>
      <c r="AF168" s="7">
        <f t="shared" si="267"/>
        <v>10912.484038895986</v>
      </c>
      <c r="AG168" s="7">
        <f t="shared" si="267"/>
        <v>595.2380952380954</v>
      </c>
      <c r="AH168" s="7">
        <f t="shared" si="267"/>
        <v>6100.444528516033</v>
      </c>
      <c r="AI168" s="7">
        <f t="shared" si="267"/>
        <v>10555.660555660557</v>
      </c>
      <c r="AJ168" s="7">
        <f t="shared" si="267"/>
        <v>2940.629071282343</v>
      </c>
      <c r="AK168" s="7">
        <f t="shared" si="267"/>
        <v>2151.244715829027</v>
      </c>
      <c r="AL168" s="7">
        <f t="shared" si="267"/>
        <v>6724.232959764839</v>
      </c>
      <c r="AM168" s="7">
        <f t="shared" si="267"/>
        <v>4573.728503476032</v>
      </c>
      <c r="AN168" s="7">
        <f t="shared" si="267"/>
        <v>3220.417633410674</v>
      </c>
      <c r="AO168" s="7">
        <f t="shared" si="267"/>
        <v>7079.726651480636</v>
      </c>
      <c r="AP168" s="7">
        <f t="shared" si="267"/>
        <v>4111.783552865792</v>
      </c>
      <c r="AQ168" s="7">
        <f t="shared" si="267"/>
        <v>5968.287903082128</v>
      </c>
      <c r="AR168" s="7">
        <f t="shared" si="267"/>
        <v>7726.793248945145</v>
      </c>
      <c r="AS168" s="7">
        <f t="shared" si="267"/>
        <v>-207.43094390781334</v>
      </c>
      <c r="AT168" s="7">
        <f t="shared" si="267"/>
        <v>5533.859035850746</v>
      </c>
      <c r="AU168" s="7">
        <f t="shared" si="267"/>
        <v>6524.88584474886</v>
      </c>
      <c r="AV168" s="7">
        <f t="shared" si="267"/>
        <v>6469.604015616285</v>
      </c>
      <c r="AW168" s="7">
        <f t="shared" si="267"/>
        <v>6160.181527859484</v>
      </c>
      <c r="AX168" s="7">
        <f t="shared" si="267"/>
        <v>8396.129597197894</v>
      </c>
      <c r="AY168" s="7">
        <f t="shared" si="267"/>
        <v>7276.832233414378</v>
      </c>
      <c r="AZ168" s="7">
        <f t="shared" si="267"/>
        <v>6132.315521628501</v>
      </c>
      <c r="BA168" s="7">
        <f t="shared" si="267"/>
        <v>8828.157349896479</v>
      </c>
      <c r="BB168" s="7">
        <f t="shared" si="267"/>
        <v>9102.924169833139</v>
      </c>
      <c r="BC168" s="7">
        <f t="shared" si="267"/>
        <v>8461.722679013332</v>
      </c>
      <c r="BD168" s="7">
        <f t="shared" si="267"/>
        <v>9537.795640748183</v>
      </c>
      <c r="BE168" s="7">
        <f t="shared" si="267"/>
        <v>2981.575898030129</v>
      </c>
      <c r="BF168" s="7">
        <f t="shared" si="267"/>
        <v>10195.753968253968</v>
      </c>
      <c r="BG168" s="7">
        <f t="shared" si="267"/>
        <v>9733.600124329787</v>
      </c>
      <c r="BH168" s="7">
        <f t="shared" si="267"/>
        <v>9291.581280264734</v>
      </c>
      <c r="BI168" s="7">
        <f t="shared" si="267"/>
        <v>9031.85185185185</v>
      </c>
      <c r="BJ168" s="7">
        <f t="shared" si="267"/>
        <v>8665.796400369924</v>
      </c>
      <c r="BK168" s="7">
        <f t="shared" si="267"/>
        <v>9327.520784480923</v>
      </c>
      <c r="BL168" s="7">
        <f t="shared" si="268"/>
        <v>6198.8040096785335</v>
      </c>
      <c r="BM168" s="7">
        <f t="shared" si="268"/>
        <v>11504.562003120587</v>
      </c>
      <c r="BN168" s="7">
        <f>BN137-BN153</f>
        <v>11300.362737015661</v>
      </c>
      <c r="BO168" s="7">
        <f>BO137-BO153</f>
        <v>7425.250854192818</v>
      </c>
      <c r="BP168" s="7">
        <f>BP137-BP153</f>
        <v>12088.88699068933</v>
      </c>
      <c r="BR168" s="2"/>
      <c r="BS168" s="2" t="s">
        <v>53</v>
      </c>
      <c r="BT168" s="19">
        <f aca="true" t="shared" si="272" ref="BT168:CN168">BT136-BT153</f>
        <v>-1.600999999999999</v>
      </c>
      <c r="BU168" s="19">
        <f t="shared" si="272"/>
        <v>-1.7059999999999995</v>
      </c>
      <c r="BV168" s="19">
        <f t="shared" si="272"/>
        <v>-2.915000000000001</v>
      </c>
      <c r="BW168" s="19">
        <f t="shared" si="272"/>
        <v>-2.337999999999999</v>
      </c>
      <c r="BX168" s="19">
        <f t="shared" si="272"/>
        <v>-2.262999999999998</v>
      </c>
      <c r="BY168" s="19">
        <f t="shared" si="272"/>
        <v>-1.6369999999999987</v>
      </c>
      <c r="BZ168" s="19">
        <f t="shared" si="272"/>
        <v>-1.8530000000000015</v>
      </c>
      <c r="CA168" s="19">
        <f t="shared" si="272"/>
        <v>-1.3269999999999982</v>
      </c>
      <c r="CB168" s="19">
        <f t="shared" si="272"/>
        <v>-0.8180000000000014</v>
      </c>
      <c r="CC168" s="19">
        <f t="shared" si="272"/>
        <v>-1.2890000000000015</v>
      </c>
      <c r="CD168" s="19">
        <f t="shared" si="272"/>
        <v>-1.0787840000000024</v>
      </c>
      <c r="CE168" s="19">
        <f t="shared" si="272"/>
        <v>-1.7282227243382842</v>
      </c>
      <c r="CF168" s="19">
        <f t="shared" si="272"/>
        <v>0.1590000000000007</v>
      </c>
      <c r="CG168" s="19">
        <f t="shared" si="272"/>
        <v>-2.6079999999999988</v>
      </c>
      <c r="CH168" s="19">
        <f t="shared" si="272"/>
        <v>-1.9389000000000003</v>
      </c>
      <c r="CI168" s="19">
        <f t="shared" si="272"/>
        <v>-2.2200000000000006</v>
      </c>
      <c r="CJ168" s="19">
        <f t="shared" si="272"/>
        <v>-1.4458584251789564</v>
      </c>
      <c r="CK168" s="19">
        <f t="shared" si="272"/>
        <v>-0.8487156318574929</v>
      </c>
      <c r="CL168" s="19">
        <f t="shared" si="272"/>
        <v>-0.5210431190291764</v>
      </c>
      <c r="CM168" s="19">
        <f t="shared" si="272"/>
        <v>-0.09461727120175745</v>
      </c>
      <c r="CN168" s="19">
        <f t="shared" si="272"/>
        <v>-0.1879679834753425</v>
      </c>
      <c r="CO168" s="19">
        <f aca="true" t="shared" si="273" ref="CO168:CQ171">CO136-CO153</f>
        <v>-0.09231762427372558</v>
      </c>
      <c r="CP168" s="19">
        <f t="shared" si="273"/>
        <v>-0.09337345507613293</v>
      </c>
      <c r="CQ168" s="19">
        <f t="shared" si="273"/>
        <v>-0.8741764629892774</v>
      </c>
    </row>
    <row r="169" spans="1:108" s="28" customFormat="1" ht="12.75">
      <c r="A169" s="11">
        <v>96</v>
      </c>
      <c r="B169" s="14">
        <v>2434</v>
      </c>
      <c r="C169" s="14">
        <v>2627</v>
      </c>
      <c r="D169" s="14">
        <v>2924</v>
      </c>
      <c r="E169" s="14">
        <v>3023</v>
      </c>
      <c r="F169" s="14">
        <v>2889</v>
      </c>
      <c r="G169" s="14">
        <v>2921</v>
      </c>
      <c r="H169" s="14">
        <v>2828</v>
      </c>
      <c r="I169" s="14">
        <v>2992</v>
      </c>
      <c r="J169" s="14">
        <v>2759</v>
      </c>
      <c r="K169" s="14">
        <v>3019</v>
      </c>
      <c r="L169" s="14">
        <v>2826</v>
      </c>
      <c r="M169" s="14">
        <v>2881</v>
      </c>
      <c r="N169" s="82">
        <f>SUM(B169:M169)</f>
        <v>34123</v>
      </c>
      <c r="O169" s="84">
        <f>SUM(B169:M169)</f>
        <v>34123</v>
      </c>
      <c r="P169" s="85">
        <f>RATE(1,,-O168,O169)*100</f>
        <v>28.58165649257667</v>
      </c>
      <c r="Q169" s="115">
        <f>SUM(B169:M169)</f>
        <v>34123</v>
      </c>
      <c r="R169" s="2"/>
      <c r="S169" s="2"/>
      <c r="T169" s="2" t="s">
        <v>44</v>
      </c>
      <c r="U169" s="7">
        <f>U138-U154</f>
        <v>46.81809106118635</v>
      </c>
      <c r="V169" s="7">
        <f t="shared" si="267"/>
        <v>-576.4204154629242</v>
      </c>
      <c r="W169" s="7">
        <f t="shared" si="267"/>
        <v>-394.2717940774746</v>
      </c>
      <c r="X169" s="7">
        <f t="shared" si="267"/>
        <v>-775.8312477654636</v>
      </c>
      <c r="Y169" s="7">
        <f t="shared" si="267"/>
        <v>-820.8130641296084</v>
      </c>
      <c r="Z169" s="7">
        <f t="shared" si="267"/>
        <v>-247.32423849225415</v>
      </c>
      <c r="AA169" s="7">
        <f t="shared" si="267"/>
        <v>-1029.726192944947</v>
      </c>
      <c r="AB169" s="7">
        <f t="shared" si="267"/>
        <v>-573.3928697994197</v>
      </c>
      <c r="AC169" s="7">
        <f t="shared" si="267"/>
        <v>63.454431350673985</v>
      </c>
      <c r="AD169" s="7">
        <f t="shared" si="267"/>
        <v>-757.1288102261551</v>
      </c>
      <c r="AE169" s="7">
        <f t="shared" si="267"/>
        <v>-133.7579617834399</v>
      </c>
      <c r="AF169" s="7">
        <f t="shared" si="267"/>
        <v>-1040.628335913696</v>
      </c>
      <c r="AG169" s="7">
        <f t="shared" si="267"/>
        <v>-165.34158868641316</v>
      </c>
      <c r="AH169" s="7">
        <f>AH138-AH154</f>
        <v>-1300.9626274065686</v>
      </c>
      <c r="AI169" s="7">
        <f t="shared" si="267"/>
        <v>-539.3130854385472</v>
      </c>
      <c r="AJ169" s="7">
        <f t="shared" si="267"/>
        <v>-626.2425447316091</v>
      </c>
      <c r="AK169" s="7">
        <f t="shared" si="267"/>
        <v>-305.44111379457354</v>
      </c>
      <c r="AL169" s="7">
        <f t="shared" si="267"/>
        <v>-850.8856591347776</v>
      </c>
      <c r="AM169" s="7">
        <f t="shared" si="267"/>
        <v>-527.0222536206293</v>
      </c>
      <c r="AN169" s="7">
        <f t="shared" si="267"/>
        <v>-92.02888291094314</v>
      </c>
      <c r="AO169" s="7">
        <f t="shared" si="267"/>
        <v>-69.59238744496542</v>
      </c>
      <c r="AP169" s="7">
        <f t="shared" si="267"/>
        <v>-457.43257118174733</v>
      </c>
      <c r="AQ169" s="7">
        <f t="shared" si="267"/>
        <v>-760.6216139150274</v>
      </c>
      <c r="AR169" s="7">
        <f t="shared" si="267"/>
        <v>-629.0430833821229</v>
      </c>
      <c r="AS169" s="7">
        <f t="shared" si="267"/>
        <v>-524.8559846383614</v>
      </c>
      <c r="AT169" s="7">
        <f t="shared" si="267"/>
        <v>-741.2000112730038</v>
      </c>
      <c r="AU169" s="7">
        <f t="shared" si="267"/>
        <v>-873.3137870757928</v>
      </c>
      <c r="AV169" s="7">
        <f t="shared" si="267"/>
        <v>-215.08360507874931</v>
      </c>
      <c r="AW169" s="7">
        <f t="shared" si="267"/>
        <v>-622.5149884061811</v>
      </c>
      <c r="AX169" s="7">
        <f t="shared" si="267"/>
        <v>-594.90442289366</v>
      </c>
      <c r="AY169" s="7">
        <f t="shared" si="267"/>
        <v>-1058.839759950335</v>
      </c>
      <c r="AZ169" s="7">
        <f t="shared" si="267"/>
        <v>-1019.0444370197129</v>
      </c>
      <c r="BA169" s="7">
        <f t="shared" si="267"/>
        <v>-236.5421361270328</v>
      </c>
      <c r="BB169" s="7">
        <f t="shared" si="267"/>
        <v>-396.09680939847203</v>
      </c>
      <c r="BC169" s="7">
        <f t="shared" si="267"/>
        <v>-406.39358871451986</v>
      </c>
      <c r="BD169" s="7">
        <f t="shared" si="267"/>
        <v>-379.8543689320395</v>
      </c>
      <c r="BE169" s="7">
        <f t="shared" si="267"/>
        <v>391.8325443449485</v>
      </c>
      <c r="BF169" s="7">
        <f t="shared" si="267"/>
        <v>6</v>
      </c>
      <c r="BG169" s="7">
        <f t="shared" si="267"/>
        <v>550.3679426133203</v>
      </c>
      <c r="BH169" s="7">
        <f t="shared" si="267"/>
        <v>746.3618762101069</v>
      </c>
      <c r="BI169" s="7">
        <f t="shared" si="267"/>
        <v>833.8420217311686</v>
      </c>
      <c r="BJ169" s="7">
        <f t="shared" si="267"/>
        <v>864.1538370789822</v>
      </c>
      <c r="BK169" s="7">
        <f t="shared" si="267"/>
        <v>696.2581249634004</v>
      </c>
      <c r="BL169" s="7">
        <f t="shared" si="268"/>
        <v>325.0085528566542</v>
      </c>
      <c r="BM169" s="7">
        <f t="shared" si="268"/>
        <v>1334.999999999999</v>
      </c>
      <c r="BN169" s="7">
        <f t="shared" si="268"/>
        <v>1091.1418642931167</v>
      </c>
      <c r="BO169" s="7">
        <f t="shared" si="268"/>
        <v>864.6272211027663</v>
      </c>
      <c r="BP169" s="7">
        <f t="shared" si="268"/>
        <v>429.3326874167378</v>
      </c>
      <c r="BR169" s="2"/>
      <c r="BS169" s="2" t="s">
        <v>54</v>
      </c>
      <c r="BT169" s="19">
        <f aca="true" t="shared" si="274" ref="BT169:CN169">BT137-BT154</f>
        <v>-0.2074309439078128</v>
      </c>
      <c r="BU169" s="19">
        <f t="shared" si="274"/>
        <v>5.533859035850746</v>
      </c>
      <c r="BV169" s="19">
        <f t="shared" si="274"/>
        <v>6.524885844748859</v>
      </c>
      <c r="BW169" s="19">
        <f t="shared" si="274"/>
        <v>6.469604015616284</v>
      </c>
      <c r="BX169" s="19">
        <f t="shared" si="274"/>
        <v>6.160181527859486</v>
      </c>
      <c r="BY169" s="19">
        <f t="shared" si="274"/>
        <v>8.396129597197891</v>
      </c>
      <c r="BZ169" s="19">
        <f t="shared" si="274"/>
        <v>7.276832233414378</v>
      </c>
      <c r="CA169" s="19">
        <f t="shared" si="274"/>
        <v>6.132315521628502</v>
      </c>
      <c r="CB169" s="19">
        <f t="shared" si="274"/>
        <v>8.828157349896479</v>
      </c>
      <c r="CC169" s="19">
        <f t="shared" si="274"/>
        <v>9.102924169833138</v>
      </c>
      <c r="CD169" s="19">
        <f t="shared" si="274"/>
        <v>8.461722679013334</v>
      </c>
      <c r="CE169" s="19">
        <f t="shared" si="274"/>
        <v>9.537795640748183</v>
      </c>
      <c r="CF169" s="19">
        <f t="shared" si="274"/>
        <v>2.981575898030126</v>
      </c>
      <c r="CG169" s="19">
        <f t="shared" si="274"/>
        <v>10.195753968253971</v>
      </c>
      <c r="CH169" s="19">
        <f t="shared" si="274"/>
        <v>9.73360012432979</v>
      </c>
      <c r="CI169" s="19">
        <f t="shared" si="274"/>
        <v>9.291581280264737</v>
      </c>
      <c r="CJ169" s="19">
        <f t="shared" si="274"/>
        <v>9.031851851851851</v>
      </c>
      <c r="CK169" s="19">
        <f t="shared" si="274"/>
        <v>8.665796400369924</v>
      </c>
      <c r="CL169" s="19">
        <f t="shared" si="274"/>
        <v>9.327520784480924</v>
      </c>
      <c r="CM169" s="19">
        <f t="shared" si="274"/>
        <v>6.198804009678533</v>
      </c>
      <c r="CN169" s="19">
        <f t="shared" si="274"/>
        <v>11.504562003120586</v>
      </c>
      <c r="CO169" s="19">
        <f t="shared" si="273"/>
        <v>11.300362737015657</v>
      </c>
      <c r="CP169" s="19">
        <f t="shared" si="273"/>
        <v>7.425250854192818</v>
      </c>
      <c r="CQ169" s="19">
        <f t="shared" si="273"/>
        <v>12.088886990689328</v>
      </c>
      <c r="CV169" s="2"/>
      <c r="CW169" s="2" t="s">
        <v>66</v>
      </c>
      <c r="CX169" s="2" t="s">
        <v>67</v>
      </c>
      <c r="CY169" s="2" t="s">
        <v>68</v>
      </c>
      <c r="CZ169" s="2" t="s">
        <v>69</v>
      </c>
      <c r="DA169" s="2" t="s">
        <v>70</v>
      </c>
      <c r="DB169" s="2" t="s">
        <v>94</v>
      </c>
      <c r="DC169" s="2" t="s">
        <v>99</v>
      </c>
      <c r="DD169" s="2" t="s">
        <v>113</v>
      </c>
    </row>
    <row r="170" spans="1:108" s="28" customFormat="1" ht="12.75">
      <c r="A170" s="11">
        <v>97</v>
      </c>
      <c r="B170" s="14">
        <v>2995</v>
      </c>
      <c r="C170" s="14">
        <v>2779</v>
      </c>
      <c r="D170" s="14">
        <v>3116</v>
      </c>
      <c r="E170" s="14">
        <v>3123</v>
      </c>
      <c r="F170" s="14">
        <v>3133</v>
      </c>
      <c r="G170" s="14">
        <v>3269</v>
      </c>
      <c r="H170" s="14">
        <v>3452</v>
      </c>
      <c r="I170" s="14">
        <v>3570</v>
      </c>
      <c r="J170" s="14">
        <v>3200</v>
      </c>
      <c r="K170" s="14">
        <v>3591</v>
      </c>
      <c r="L170" s="14">
        <v>3061.5</v>
      </c>
      <c r="M170" s="14">
        <v>2988</v>
      </c>
      <c r="N170" s="82">
        <f>SUM(B170:M170)</f>
        <v>38277.5</v>
      </c>
      <c r="O170" s="84">
        <f>SUM(B170:M170)</f>
        <v>38277.5</v>
      </c>
      <c r="P170" s="85">
        <f>RATE(1,,-O169,O170)*100</f>
        <v>12.175072531723476</v>
      </c>
      <c r="Q170" s="115">
        <f>SUM(B170:M170)</f>
        <v>38277.5</v>
      </c>
      <c r="R170" s="2"/>
      <c r="T170" s="2" t="s">
        <v>55</v>
      </c>
      <c r="U170" s="7">
        <f>U139-U155</f>
        <v>-106.5</v>
      </c>
      <c r="V170" s="7">
        <f t="shared" si="267"/>
        <v>816.4000000000005</v>
      </c>
      <c r="W170" s="7">
        <f t="shared" si="267"/>
        <v>735.8999999999996</v>
      </c>
      <c r="X170" s="7">
        <f t="shared" si="267"/>
        <v>-43.29999999999927</v>
      </c>
      <c r="Y170" s="7">
        <f t="shared" si="267"/>
        <v>751.8999999999996</v>
      </c>
      <c r="Z170" s="7">
        <f t="shared" si="267"/>
        <v>-562.5</v>
      </c>
      <c r="AA170" s="7">
        <f t="shared" si="267"/>
        <v>666.6000000000004</v>
      </c>
      <c r="AB170" s="7">
        <f t="shared" si="267"/>
        <v>921.8000000000011</v>
      </c>
      <c r="AC170" s="7">
        <f t="shared" si="267"/>
        <v>663.7999999999993</v>
      </c>
      <c r="AD170" s="7">
        <f t="shared" si="267"/>
        <v>1374.699999999999</v>
      </c>
      <c r="AE170" s="7">
        <f t="shared" si="267"/>
        <v>1390.7000000000007</v>
      </c>
      <c r="AF170" s="7">
        <f t="shared" si="267"/>
        <v>1256.2000000000007</v>
      </c>
      <c r="AG170" s="7">
        <f t="shared" si="267"/>
        <v>999.7000000000007</v>
      </c>
      <c r="AH170" s="7">
        <f t="shared" si="267"/>
        <v>582.2999999999993</v>
      </c>
      <c r="AI170" s="7">
        <f t="shared" si="267"/>
        <v>853.6999999999989</v>
      </c>
      <c r="AJ170" s="7">
        <f t="shared" si="267"/>
        <v>813.2999999999993</v>
      </c>
      <c r="AK170" s="7">
        <f t="shared" si="267"/>
        <v>1884.6000000000004</v>
      </c>
      <c r="AL170" s="7">
        <f t="shared" si="267"/>
        <v>368.7000000000007</v>
      </c>
      <c r="AM170" s="7">
        <f t="shared" si="267"/>
        <v>1324.6000000000004</v>
      </c>
      <c r="AN170" s="7">
        <f t="shared" si="267"/>
        <v>1084</v>
      </c>
      <c r="AO170" s="7">
        <f t="shared" si="267"/>
        <v>2066</v>
      </c>
      <c r="AP170" s="7">
        <f t="shared" si="267"/>
        <v>1054.2000000000007</v>
      </c>
      <c r="AQ170" s="7">
        <f t="shared" si="267"/>
        <v>1262</v>
      </c>
      <c r="AR170" s="7">
        <f t="shared" si="267"/>
        <v>2149.3</v>
      </c>
      <c r="AS170" s="7">
        <f t="shared" si="267"/>
        <v>1020</v>
      </c>
      <c r="AT170" s="7">
        <f t="shared" si="267"/>
        <v>174.30000000000018</v>
      </c>
      <c r="AU170" s="7">
        <f t="shared" si="267"/>
        <v>508.5</v>
      </c>
      <c r="AV170" s="7">
        <f t="shared" si="267"/>
        <v>-239</v>
      </c>
      <c r="AW170" s="7">
        <f t="shared" si="267"/>
        <v>1556</v>
      </c>
      <c r="AX170" s="7">
        <f t="shared" si="267"/>
        <v>265.7999999999993</v>
      </c>
      <c r="AY170" s="7">
        <f t="shared" si="267"/>
        <v>514.7999999999993</v>
      </c>
      <c r="AZ170" s="7">
        <f t="shared" si="267"/>
        <v>278.59999999999854</v>
      </c>
      <c r="BA170" s="7">
        <f t="shared" si="267"/>
        <v>1087.1000000000004</v>
      </c>
      <c r="BB170" s="7">
        <f t="shared" si="267"/>
        <v>978.0052999999989</v>
      </c>
      <c r="BC170" s="7">
        <f t="shared" si="267"/>
        <v>1251.3270000000011</v>
      </c>
      <c r="BD170" s="7">
        <f t="shared" si="267"/>
        <v>-129.34200000000055</v>
      </c>
      <c r="BE170" s="7">
        <f t="shared" si="267"/>
        <v>121.89999999999964</v>
      </c>
      <c r="BF170" s="7">
        <f t="shared" si="267"/>
        <v>-619.1599999999999</v>
      </c>
      <c r="BG170" s="7">
        <f t="shared" si="267"/>
        <v>412.5</v>
      </c>
      <c r="BH170" s="7">
        <f t="shared" si="267"/>
        <v>275</v>
      </c>
      <c r="BI170" s="7">
        <f t="shared" si="267"/>
        <v>581.5</v>
      </c>
      <c r="BJ170" s="7">
        <f t="shared" si="267"/>
        <v>-274.1860000000015</v>
      </c>
      <c r="BK170" s="7">
        <f t="shared" si="267"/>
        <v>1054</v>
      </c>
      <c r="BL170" s="7">
        <f t="shared" si="268"/>
        <v>1135.5</v>
      </c>
      <c r="BM170" s="7">
        <f t="shared" si="268"/>
        <v>1100</v>
      </c>
      <c r="BN170" s="7">
        <f t="shared" si="268"/>
        <v>-32.32300000000032</v>
      </c>
      <c r="BO170" s="7">
        <f t="shared" si="268"/>
        <v>1578.3999999999996</v>
      </c>
      <c r="BP170" s="7">
        <f t="shared" si="268"/>
        <v>-305</v>
      </c>
      <c r="BR170" s="2"/>
      <c r="BS170" s="2" t="s">
        <v>44</v>
      </c>
      <c r="BT170" s="19">
        <f aca="true" t="shared" si="275" ref="BT170:CN170">BT138-BT155</f>
        <v>-0.5248559846383607</v>
      </c>
      <c r="BU170" s="19">
        <f t="shared" si="275"/>
        <v>-0.7412000112730031</v>
      </c>
      <c r="BV170" s="19">
        <f t="shared" si="275"/>
        <v>-0.8733137870757925</v>
      </c>
      <c r="BW170" s="19">
        <f t="shared" si="275"/>
        <v>-0.21508360507874968</v>
      </c>
      <c r="BX170" s="19">
        <f t="shared" si="275"/>
        <v>-0.6225149884061807</v>
      </c>
      <c r="BY170" s="19">
        <f t="shared" si="275"/>
        <v>-0.5949044228936593</v>
      </c>
      <c r="BZ170" s="19">
        <f t="shared" si="275"/>
        <v>-1.0588397599503345</v>
      </c>
      <c r="CA170" s="19">
        <f t="shared" si="275"/>
        <v>-1.019044437019712</v>
      </c>
      <c r="CB170" s="19">
        <f t="shared" si="275"/>
        <v>-0.23654213612703323</v>
      </c>
      <c r="CC170" s="19">
        <f t="shared" si="275"/>
        <v>-0.3960968093984718</v>
      </c>
      <c r="CD170" s="19">
        <f t="shared" si="275"/>
        <v>-0.40639358871452025</v>
      </c>
      <c r="CE170" s="19">
        <f t="shared" si="275"/>
        <v>-0.3798543689320386</v>
      </c>
      <c r="CF170" s="19">
        <f t="shared" si="275"/>
        <v>0.39183254434494863</v>
      </c>
      <c r="CG170" s="19">
        <f t="shared" si="275"/>
        <v>0.006000000000000227</v>
      </c>
      <c r="CH170" s="19">
        <f t="shared" si="275"/>
        <v>0.5503679426133203</v>
      </c>
      <c r="CI170" s="19">
        <f t="shared" si="275"/>
        <v>0.7463618762101074</v>
      </c>
      <c r="CJ170" s="19">
        <f t="shared" si="275"/>
        <v>0.8338420217311686</v>
      </c>
      <c r="CK170" s="19">
        <f t="shared" si="275"/>
        <v>0.8641538370789821</v>
      </c>
      <c r="CL170" s="19">
        <f t="shared" si="275"/>
        <v>0.6962581249634017</v>
      </c>
      <c r="CM170" s="19">
        <f t="shared" si="275"/>
        <v>0.3250085528566551</v>
      </c>
      <c r="CN170" s="19">
        <f t="shared" si="275"/>
        <v>1.334999999999999</v>
      </c>
      <c r="CO170" s="19">
        <f t="shared" si="273"/>
        <v>1.0911418642931174</v>
      </c>
      <c r="CP170" s="19">
        <f t="shared" si="273"/>
        <v>0.8646272211027668</v>
      </c>
      <c r="CQ170" s="19">
        <f t="shared" si="273"/>
        <v>0.42933268741673913</v>
      </c>
      <c r="CV170" s="2" t="s">
        <v>39</v>
      </c>
      <c r="CW170" s="100">
        <f aca="true" t="shared" si="276" ref="CW170:DD172">CW135-CW152</f>
        <v>6.722999999999999</v>
      </c>
      <c r="CX170" s="100">
        <f t="shared" si="276"/>
        <v>11.082</v>
      </c>
      <c r="CY170" s="100">
        <f t="shared" si="276"/>
        <v>12.889999999999993</v>
      </c>
      <c r="CZ170" s="100">
        <f t="shared" si="276"/>
        <v>9.724999999999994</v>
      </c>
      <c r="DA170" s="100">
        <f t="shared" si="276"/>
        <v>10.619</v>
      </c>
      <c r="DB170" s="100">
        <f t="shared" si="276"/>
        <v>11.653999999999996</v>
      </c>
      <c r="DC170" s="100">
        <f>DC135-DC152</f>
        <v>12.804000000000002</v>
      </c>
      <c r="DD170" s="100">
        <f>DD135-DD152</f>
        <v>8.522999999999996</v>
      </c>
    </row>
    <row r="171" spans="1:108" s="28" customFormat="1" ht="12.75">
      <c r="A171" s="11">
        <v>98</v>
      </c>
      <c r="B171" s="14">
        <v>3173</v>
      </c>
      <c r="C171" s="14">
        <v>2809</v>
      </c>
      <c r="D171" s="14">
        <v>2824</v>
      </c>
      <c r="E171" s="68">
        <v>2638</v>
      </c>
      <c r="F171" s="68">
        <v>2624</v>
      </c>
      <c r="G171" s="68">
        <v>3233</v>
      </c>
      <c r="H171" s="89">
        <v>2605</v>
      </c>
      <c r="I171" s="88">
        <v>2508</v>
      </c>
      <c r="J171" s="88">
        <v>2656</v>
      </c>
      <c r="K171" s="88">
        <v>2542</v>
      </c>
      <c r="L171" s="88">
        <v>2468</v>
      </c>
      <c r="M171" s="88">
        <v>2205</v>
      </c>
      <c r="N171" s="82">
        <f>SUM(B171:M171)</f>
        <v>32285</v>
      </c>
      <c r="O171" s="84">
        <f>SUM(B171:D171)</f>
        <v>8806</v>
      </c>
      <c r="P171" s="84">
        <f>RATE(1,,-O172,O171)*100</f>
        <v>-0.9448818897637892</v>
      </c>
      <c r="Q171" s="114">
        <f>SUM(B171:M171)</f>
        <v>32285</v>
      </c>
      <c r="R171" s="2"/>
      <c r="T171" s="2"/>
      <c r="U171" s="2"/>
      <c r="V171" s="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R171" s="2"/>
      <c r="BS171" s="2" t="s">
        <v>55</v>
      </c>
      <c r="BT171" s="19">
        <f aca="true" t="shared" si="277" ref="BT171:CN171">BT139-BT156</f>
        <v>1.0200000000000014</v>
      </c>
      <c r="BU171" s="19">
        <f t="shared" si="277"/>
        <v>0.17430000000000057</v>
      </c>
      <c r="BV171" s="19">
        <f t="shared" si="277"/>
        <v>0.5084999999999997</v>
      </c>
      <c r="BW171" s="19">
        <f t="shared" si="277"/>
        <v>-0.23900000000000077</v>
      </c>
      <c r="BX171" s="19">
        <f t="shared" si="277"/>
        <v>1.556000000000001</v>
      </c>
      <c r="BY171" s="19">
        <f t="shared" si="277"/>
        <v>0.2657999999999987</v>
      </c>
      <c r="BZ171" s="19">
        <f t="shared" si="277"/>
        <v>0.5147999999999993</v>
      </c>
      <c r="CA171" s="19">
        <f t="shared" si="277"/>
        <v>0.27859999999999907</v>
      </c>
      <c r="CB171" s="19">
        <f t="shared" si="277"/>
        <v>1.0871000000000013</v>
      </c>
      <c r="CC171" s="19">
        <f t="shared" si="277"/>
        <v>0.9780052999999995</v>
      </c>
      <c r="CD171" s="19">
        <f t="shared" si="277"/>
        <v>1.2513270000000016</v>
      </c>
      <c r="CE171" s="19">
        <f t="shared" si="277"/>
        <v>-0.1293419999999994</v>
      </c>
      <c r="CF171" s="19">
        <f t="shared" si="277"/>
        <v>0.12190000000000012</v>
      </c>
      <c r="CG171" s="19">
        <f t="shared" si="277"/>
        <v>-0.6191600000000008</v>
      </c>
      <c r="CH171" s="19">
        <f t="shared" si="277"/>
        <v>0.41249999999999964</v>
      </c>
      <c r="CI171" s="19">
        <f t="shared" si="277"/>
        <v>0.2749999999999986</v>
      </c>
      <c r="CJ171" s="19">
        <f t="shared" si="277"/>
        <v>0.5815000000000001</v>
      </c>
      <c r="CK171" s="19">
        <f t="shared" si="277"/>
        <v>-0.27418600000000026</v>
      </c>
      <c r="CL171" s="19">
        <f t="shared" si="277"/>
        <v>1.0540000000000003</v>
      </c>
      <c r="CM171" s="19">
        <f t="shared" si="277"/>
        <v>1.1355000000000004</v>
      </c>
      <c r="CN171" s="19">
        <f t="shared" si="277"/>
        <v>1.0999999999999996</v>
      </c>
      <c r="CO171" s="19">
        <f t="shared" si="273"/>
        <v>-0.03232299999999988</v>
      </c>
      <c r="CP171" s="19">
        <f t="shared" si="273"/>
        <v>1.5784000000000002</v>
      </c>
      <c r="CQ171" s="19">
        <f t="shared" si="273"/>
        <v>-0.3049999999999997</v>
      </c>
      <c r="CV171" s="2" t="s">
        <v>53</v>
      </c>
      <c r="CW171" s="100">
        <f t="shared" si="276"/>
        <v>-6.222000000000008</v>
      </c>
      <c r="CX171" s="100">
        <f t="shared" si="276"/>
        <v>-6.237999999999992</v>
      </c>
      <c r="CY171" s="100">
        <f t="shared" si="276"/>
        <v>-3.9980000000000047</v>
      </c>
      <c r="CZ171" s="100">
        <f t="shared" si="276"/>
        <v>-4.096006724338288</v>
      </c>
      <c r="DA171" s="100">
        <f t="shared" si="276"/>
        <v>-4.387900000000002</v>
      </c>
      <c r="DB171" s="100">
        <f t="shared" si="276"/>
        <v>-4.514574057036448</v>
      </c>
      <c r="DC171" s="100">
        <f t="shared" si="276"/>
        <v>-0.8036283737062746</v>
      </c>
      <c r="DD171" s="100">
        <f t="shared" si="276"/>
        <v>-1.0598675423391342</v>
      </c>
    </row>
    <row r="172" spans="1:108" s="28" customFormat="1" ht="12.75">
      <c r="A172" s="16" t="s">
        <v>15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3"/>
      <c r="L172" s="3"/>
      <c r="M172" s="3"/>
      <c r="N172" s="82"/>
      <c r="O172" s="86">
        <f>SUM(B170:D170)</f>
        <v>8890</v>
      </c>
      <c r="P172" s="84"/>
      <c r="Q172" s="84"/>
      <c r="R172" s="2"/>
      <c r="T172" s="2"/>
      <c r="U172" s="2"/>
      <c r="V172" s="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R172" s="2"/>
      <c r="BS172" s="2"/>
      <c r="BT172" s="22">
        <v>35431</v>
      </c>
      <c r="BU172" s="60" t="s">
        <v>2</v>
      </c>
      <c r="BV172" s="60" t="s">
        <v>3</v>
      </c>
      <c r="BW172" s="60" t="s">
        <v>4</v>
      </c>
      <c r="BX172" s="60" t="s">
        <v>5</v>
      </c>
      <c r="BY172" s="60" t="s">
        <v>6</v>
      </c>
      <c r="BZ172" s="60" t="s">
        <v>7</v>
      </c>
      <c r="CA172" s="60" t="s">
        <v>8</v>
      </c>
      <c r="CB172" s="60" t="s">
        <v>9</v>
      </c>
      <c r="CC172" s="60" t="s">
        <v>10</v>
      </c>
      <c r="CD172" s="60" t="s">
        <v>11</v>
      </c>
      <c r="CE172" s="60" t="s">
        <v>12</v>
      </c>
      <c r="CF172" s="22">
        <v>35796</v>
      </c>
      <c r="CG172" s="60" t="s">
        <v>2</v>
      </c>
      <c r="CH172" s="60" t="s">
        <v>3</v>
      </c>
      <c r="CI172" s="60" t="s">
        <v>4</v>
      </c>
      <c r="CJ172" s="60" t="s">
        <v>5</v>
      </c>
      <c r="CK172" s="60" t="s">
        <v>6</v>
      </c>
      <c r="CL172" s="60" t="s">
        <v>7</v>
      </c>
      <c r="CM172" s="60" t="s">
        <v>8</v>
      </c>
      <c r="CN172" s="60" t="s">
        <v>9</v>
      </c>
      <c r="CO172" s="60" t="s">
        <v>10</v>
      </c>
      <c r="CP172" s="60" t="s">
        <v>11</v>
      </c>
      <c r="CQ172" s="60" t="s">
        <v>12</v>
      </c>
      <c r="CV172" s="2" t="s">
        <v>54</v>
      </c>
      <c r="CW172" s="100">
        <f t="shared" si="276"/>
        <v>11.851313936691795</v>
      </c>
      <c r="CX172" s="100">
        <f t="shared" si="276"/>
        <v>21.025915140673646</v>
      </c>
      <c r="CY172" s="100">
        <f t="shared" si="276"/>
        <v>22.237305104939352</v>
      </c>
      <c r="CZ172" s="100">
        <f t="shared" si="276"/>
        <v>27.102442489594665</v>
      </c>
      <c r="DA172" s="100">
        <f t="shared" si="276"/>
        <v>22.91092999061388</v>
      </c>
      <c r="DB172" s="100">
        <f t="shared" si="276"/>
        <v>26.98922953248652</v>
      </c>
      <c r="DC172" s="100">
        <f t="shared" si="276"/>
        <v>27.030886797280033</v>
      </c>
      <c r="DD172" s="100">
        <f t="shared" si="276"/>
        <v>30.81450058189779</v>
      </c>
    </row>
    <row r="173" spans="1:108" s="28" customFormat="1" ht="12.75">
      <c r="A173" s="2">
        <v>96</v>
      </c>
      <c r="B173" s="18">
        <f aca="true" t="shared" si="278" ref="B173:M173">RATE(1,,-B168,B169)*100</f>
        <v>31.142241379310327</v>
      </c>
      <c r="C173" s="18">
        <f t="shared" si="278"/>
        <v>62.56188118811631</v>
      </c>
      <c r="D173" s="18">
        <f t="shared" si="278"/>
        <v>36.444237050863265</v>
      </c>
      <c r="E173" s="18">
        <f t="shared" si="278"/>
        <v>35.56053811659193</v>
      </c>
      <c r="F173" s="18">
        <f t="shared" si="278"/>
        <v>34.74813432835819</v>
      </c>
      <c r="G173" s="18">
        <f t="shared" si="278"/>
        <v>25.472508591067356</v>
      </c>
      <c r="H173" s="18">
        <f t="shared" si="278"/>
        <v>30.02298850574713</v>
      </c>
      <c r="I173" s="18">
        <f t="shared" si="278"/>
        <v>31.574318381706256</v>
      </c>
      <c r="J173" s="18">
        <f t="shared" si="278"/>
        <v>12.888707037643218</v>
      </c>
      <c r="K173" s="18">
        <f t="shared" si="278"/>
        <v>28.90691716481641</v>
      </c>
      <c r="L173" s="18">
        <f t="shared" si="278"/>
        <v>17.018633540372686</v>
      </c>
      <c r="M173" s="18">
        <f t="shared" si="278"/>
        <v>12.057565149746575</v>
      </c>
      <c r="N173" s="18">
        <f aca="true" t="shared" si="279" ref="N173:Q175">RATE(1,,-N168,N169)*100</f>
        <v>28.58165649257667</v>
      </c>
      <c r="O173" s="18">
        <f t="shared" si="279"/>
        <v>28.58165649257667</v>
      </c>
      <c r="P173" s="18" t="e">
        <f t="shared" si="279"/>
        <v>#NUM!</v>
      </c>
      <c r="Q173" s="18">
        <f t="shared" si="279"/>
        <v>28.58165649257667</v>
      </c>
      <c r="R173" s="2"/>
      <c r="T173" s="2"/>
      <c r="U173" s="2"/>
      <c r="V173" s="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R173" s="2"/>
      <c r="BS173" s="2" t="s">
        <v>40</v>
      </c>
      <c r="BT173" s="19">
        <f aca="true" t="shared" si="280" ref="BT173:CQ173">BT141-BT158</f>
        <v>0.5230000000000001</v>
      </c>
      <c r="BU173" s="19">
        <f t="shared" si="280"/>
        <v>0.9550000000000001</v>
      </c>
      <c r="BV173" s="19">
        <f t="shared" si="280"/>
        <v>0.2519999999999998</v>
      </c>
      <c r="BW173" s="19">
        <f t="shared" si="280"/>
        <v>0.6749999999999998</v>
      </c>
      <c r="BX173" s="19">
        <f t="shared" si="280"/>
        <v>0.899</v>
      </c>
      <c r="BY173" s="19">
        <f t="shared" si="280"/>
        <v>0.8449999999999998</v>
      </c>
      <c r="BZ173" s="19">
        <f t="shared" si="280"/>
        <v>0.9329999999999998</v>
      </c>
      <c r="CA173" s="19">
        <f t="shared" si="280"/>
        <v>1.414699843235001</v>
      </c>
      <c r="CB173" s="19">
        <f t="shared" si="280"/>
        <v>1.254</v>
      </c>
      <c r="CC173" s="19">
        <f t="shared" si="280"/>
        <v>1.0979999999999999</v>
      </c>
      <c r="CD173" s="19">
        <f t="shared" si="280"/>
        <v>1.4250000000000003</v>
      </c>
      <c r="CE173" s="19">
        <f t="shared" si="280"/>
        <v>1.5259999999999998</v>
      </c>
      <c r="CF173" s="19">
        <f t="shared" si="280"/>
        <v>1.5659999999999998</v>
      </c>
      <c r="CG173" s="19">
        <f t="shared" si="280"/>
        <v>1.5545999999999998</v>
      </c>
      <c r="CH173" s="19">
        <f t="shared" si="280"/>
        <v>2.1898</v>
      </c>
      <c r="CI173" s="19">
        <f t="shared" si="280"/>
        <v>1.7291999999999998</v>
      </c>
      <c r="CJ173" s="19">
        <f t="shared" si="280"/>
        <v>1.8958999999999997</v>
      </c>
      <c r="CK173" s="19">
        <f t="shared" si="280"/>
        <v>2.3305999999999996</v>
      </c>
      <c r="CL173" s="19">
        <f t="shared" si="280"/>
        <v>2.1342000000000003</v>
      </c>
      <c r="CM173" s="19">
        <f t="shared" si="280"/>
        <v>1.9093</v>
      </c>
      <c r="CN173" s="19">
        <f t="shared" si="280"/>
        <v>1.7789000000000001</v>
      </c>
      <c r="CO173" s="19">
        <f t="shared" si="280"/>
        <v>1.4287999999999998</v>
      </c>
      <c r="CP173" s="19">
        <f t="shared" si="280"/>
        <v>1.6118999999999999</v>
      </c>
      <c r="CQ173" s="19">
        <f t="shared" si="280"/>
        <v>1.291</v>
      </c>
      <c r="CV173" s="2" t="s">
        <v>44</v>
      </c>
      <c r="CW173" s="100">
        <f aca="true" t="shared" si="281" ref="CW173:DD173">CW138-CW155</f>
        <v>-2.1393697829871563</v>
      </c>
      <c r="CX173" s="100">
        <f t="shared" si="281"/>
        <v>-1.4325030163785897</v>
      </c>
      <c r="CY173" s="100">
        <f t="shared" si="281"/>
        <v>-2.3144263330970816</v>
      </c>
      <c r="CZ173" s="100">
        <f t="shared" si="281"/>
        <v>-1.1823447670450236</v>
      </c>
      <c r="DA173" s="100">
        <f t="shared" si="281"/>
        <v>0.948200486958271</v>
      </c>
      <c r="DB173" s="100">
        <f t="shared" si="281"/>
        <v>2.444357735020258</v>
      </c>
      <c r="DC173" s="100">
        <f t="shared" si="281"/>
        <v>2.356266677820056</v>
      </c>
      <c r="DD173" s="100">
        <f t="shared" si="281"/>
        <v>2.3851017728126216</v>
      </c>
    </row>
    <row r="174" spans="1:108" s="28" customFormat="1" ht="12.75">
      <c r="A174" s="2">
        <v>97</v>
      </c>
      <c r="B174" s="18">
        <f aca="true" t="shared" si="282" ref="B174:M175">RATE(1,,-B169,B170)*100</f>
        <v>23.04847986852917</v>
      </c>
      <c r="C174" s="18">
        <f t="shared" si="282"/>
        <v>5.786067757898755</v>
      </c>
      <c r="D174" s="18">
        <f t="shared" si="282"/>
        <v>6.566347469220231</v>
      </c>
      <c r="E174" s="18">
        <f t="shared" si="282"/>
        <v>3.30797221303342</v>
      </c>
      <c r="F174" s="18">
        <f t="shared" si="282"/>
        <v>8.445829006576677</v>
      </c>
      <c r="G174" s="18">
        <f t="shared" si="282"/>
        <v>11.913728175282433</v>
      </c>
      <c r="H174" s="18">
        <f t="shared" si="282"/>
        <v>22.065063649222058</v>
      </c>
      <c r="I174" s="18">
        <f t="shared" si="282"/>
        <v>19.318181818181806</v>
      </c>
      <c r="J174" s="18">
        <f t="shared" si="282"/>
        <v>15.984052192823489</v>
      </c>
      <c r="K174" s="18">
        <f t="shared" si="282"/>
        <v>18.946671083140103</v>
      </c>
      <c r="L174" s="18">
        <f t="shared" si="282"/>
        <v>8.333333333333337</v>
      </c>
      <c r="M174" s="18">
        <f t="shared" si="282"/>
        <v>3.713988198542179</v>
      </c>
      <c r="N174" s="18">
        <f t="shared" si="279"/>
        <v>12.175072531723476</v>
      </c>
      <c r="O174" s="18">
        <f t="shared" si="279"/>
        <v>12.175072531723476</v>
      </c>
      <c r="P174" s="18">
        <f t="shared" si="279"/>
        <v>-57.402495076219154</v>
      </c>
      <c r="Q174" s="18">
        <f t="shared" si="279"/>
        <v>12.175072531723476</v>
      </c>
      <c r="R174" s="2"/>
      <c r="S174" s="35" t="s">
        <v>51</v>
      </c>
      <c r="T174" s="2"/>
      <c r="U174" s="2"/>
      <c r="V174" s="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R174" s="2"/>
      <c r="BS174" s="2" t="s">
        <v>47</v>
      </c>
      <c r="BT174" s="19">
        <f aca="true" t="shared" si="283" ref="BT174:CQ174">BT142-BT159</f>
        <v>-3.481</v>
      </c>
      <c r="BU174" s="19">
        <f t="shared" si="283"/>
        <v>-2.122</v>
      </c>
      <c r="BV174" s="19">
        <f t="shared" si="283"/>
        <v>-1.7310999999999996</v>
      </c>
      <c r="BW174" s="19">
        <f t="shared" si="283"/>
        <v>-1.4093999999999998</v>
      </c>
      <c r="BX174" s="19">
        <f t="shared" si="283"/>
        <v>-0.5213999999999999</v>
      </c>
      <c r="BY174" s="19">
        <f t="shared" si="283"/>
        <v>0.11359999999999992</v>
      </c>
      <c r="BZ174" s="19">
        <f t="shared" si="283"/>
        <v>-0.8402000000000012</v>
      </c>
      <c r="CA174" s="19">
        <f t="shared" si="283"/>
        <v>-0.4535</v>
      </c>
      <c r="CB174" s="19">
        <f t="shared" si="283"/>
        <v>-0.21199999999999974</v>
      </c>
      <c r="CC174" s="19">
        <f t="shared" si="283"/>
        <v>-0.12599999999999945</v>
      </c>
      <c r="CD174" s="19">
        <f t="shared" si="283"/>
        <v>0.12399999999999878</v>
      </c>
      <c r="CE174" s="19">
        <f t="shared" si="283"/>
        <v>2.2120000000000015</v>
      </c>
      <c r="CF174" s="19">
        <f t="shared" si="283"/>
        <v>1.5144000000000002</v>
      </c>
      <c r="CG174" s="19">
        <f t="shared" si="283"/>
        <v>3.3377</v>
      </c>
      <c r="CH174" s="19">
        <f t="shared" si="283"/>
        <v>3.721599999999997</v>
      </c>
      <c r="CI174" s="19">
        <f t="shared" si="283"/>
        <v>3.8522</v>
      </c>
      <c r="CJ174" s="19">
        <f t="shared" si="283"/>
        <v>3.7182000000000013</v>
      </c>
      <c r="CK174" s="19">
        <f t="shared" si="283"/>
        <v>3.739699999999999</v>
      </c>
      <c r="CL174" s="19">
        <f t="shared" si="283"/>
        <v>2.9316999999999993</v>
      </c>
      <c r="CM174" s="19">
        <f t="shared" si="283"/>
        <v>2.593300000000001</v>
      </c>
      <c r="CN174" s="19">
        <f t="shared" si="283"/>
        <v>3.510299999999998</v>
      </c>
      <c r="CO174" s="19">
        <f t="shared" si="283"/>
        <v>3.1373000000000006</v>
      </c>
      <c r="CP174" s="19">
        <f t="shared" si="283"/>
        <v>3.6316999999999986</v>
      </c>
      <c r="CQ174" s="19">
        <f t="shared" si="283"/>
        <v>4.1899999999999995</v>
      </c>
      <c r="CV174" s="2" t="s">
        <v>55</v>
      </c>
      <c r="CW174" s="100">
        <f aca="true" t="shared" si="284" ref="CW174:DD174">CW139-CW156</f>
        <v>1.7027999999999999</v>
      </c>
      <c r="CX174" s="100">
        <f t="shared" si="284"/>
        <v>1.5827999999999989</v>
      </c>
      <c r="CY174" s="100">
        <f t="shared" si="284"/>
        <v>1.8804999999999978</v>
      </c>
      <c r="CZ174" s="100">
        <f t="shared" si="284"/>
        <v>2.0999903000000053</v>
      </c>
      <c r="DA174" s="100">
        <f t="shared" si="284"/>
        <v>-0.08475999999999928</v>
      </c>
      <c r="DB174" s="100">
        <f t="shared" si="284"/>
        <v>0.5823139999999967</v>
      </c>
      <c r="DC174" s="100">
        <f t="shared" si="284"/>
        <v>3.2895000000000003</v>
      </c>
      <c r="DD174" s="100">
        <f t="shared" si="284"/>
        <v>1.241076999999997</v>
      </c>
    </row>
    <row r="175" spans="1:95" s="28" customFormat="1" ht="15.75">
      <c r="A175" s="2">
        <v>98</v>
      </c>
      <c r="B175" s="18">
        <f t="shared" si="282"/>
        <v>5.943238731218706</v>
      </c>
      <c r="C175" s="18">
        <f t="shared" si="282"/>
        <v>1.0795250089960347</v>
      </c>
      <c r="D175" s="18">
        <f t="shared" si="282"/>
        <v>-9.370988446726573</v>
      </c>
      <c r="E175" s="18">
        <f t="shared" si="282"/>
        <v>-15.529939161063075</v>
      </c>
      <c r="F175" s="18">
        <f t="shared" si="282"/>
        <v>-16.246409192467272</v>
      </c>
      <c r="G175" s="18">
        <f t="shared" si="282"/>
        <v>-1.1012542061792596</v>
      </c>
      <c r="H175" s="18">
        <f t="shared" si="282"/>
        <v>-24.536500579374273</v>
      </c>
      <c r="I175" s="18">
        <f t="shared" si="282"/>
        <v>-29.747899159663866</v>
      </c>
      <c r="J175" s="18">
        <f t="shared" si="282"/>
        <v>-17</v>
      </c>
      <c r="K175" s="18">
        <f t="shared" si="282"/>
        <v>-29.211918685602896</v>
      </c>
      <c r="L175" s="18">
        <f t="shared" si="282"/>
        <v>-19.385921933692643</v>
      </c>
      <c r="M175" s="18">
        <f t="shared" si="282"/>
        <v>-26.20481927710843</v>
      </c>
      <c r="N175" s="18">
        <f t="shared" si="279"/>
        <v>-15.65541114231599</v>
      </c>
      <c r="O175" s="18">
        <f t="shared" si="279"/>
        <v>-76.99431781072431</v>
      </c>
      <c r="P175" s="18" t="e">
        <f t="shared" si="279"/>
        <v>#NUM!</v>
      </c>
      <c r="Q175" s="18">
        <f t="shared" si="279"/>
        <v>-15.65541114231599</v>
      </c>
      <c r="R175" s="2"/>
      <c r="S175" s="2"/>
      <c r="T175" s="2"/>
      <c r="U175" s="2"/>
      <c r="V175" s="7"/>
      <c r="W175"/>
      <c r="X175"/>
      <c r="Y175"/>
      <c r="Z175" s="126"/>
      <c r="AA175" s="126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2"/>
      <c r="BI175" s="2"/>
      <c r="BJ175" s="2"/>
      <c r="BK175" s="2"/>
      <c r="BR175" s="2"/>
      <c r="BS175" s="2" t="s">
        <v>42</v>
      </c>
      <c r="BT175" s="19">
        <f aca="true" t="shared" si="285" ref="BT175:CQ175">BT143-BT160</f>
        <v>-0.034115994380894854</v>
      </c>
      <c r="BU175" s="19">
        <f t="shared" si="285"/>
        <v>0.14795159409801784</v>
      </c>
      <c r="BV175" s="19">
        <f t="shared" si="285"/>
        <v>0.708962153694598</v>
      </c>
      <c r="BW175" s="19">
        <f t="shared" si="285"/>
        <v>-0.8421920197805104</v>
      </c>
      <c r="BX175" s="19">
        <f t="shared" si="285"/>
        <v>0.06302403688900515</v>
      </c>
      <c r="BY175" s="19">
        <f t="shared" si="285"/>
        <v>-1.1125685666587168</v>
      </c>
      <c r="BZ175" s="19">
        <f t="shared" si="285"/>
        <v>-0.33185325487882533</v>
      </c>
      <c r="CA175" s="19">
        <f t="shared" si="285"/>
        <v>0.42060449692066637</v>
      </c>
      <c r="CB175" s="19">
        <f t="shared" si="285"/>
        <v>0.4006354737016764</v>
      </c>
      <c r="CC175" s="19">
        <f t="shared" si="285"/>
        <v>-0.04327762082687858</v>
      </c>
      <c r="CD175" s="19">
        <f t="shared" si="285"/>
        <v>0.23705280339833745</v>
      </c>
      <c r="CE175" s="19">
        <f t="shared" si="285"/>
        <v>0.26369545032497754</v>
      </c>
      <c r="CF175" s="19">
        <f t="shared" si="285"/>
        <v>0.5848757391087656</v>
      </c>
      <c r="CG175" s="19">
        <f t="shared" si="285"/>
        <v>1.4386523896578733</v>
      </c>
      <c r="CH175" s="19">
        <f t="shared" si="285"/>
        <v>0.9940186915887841</v>
      </c>
      <c r="CI175" s="19">
        <f t="shared" si="285"/>
        <v>0.1600978867195879</v>
      </c>
      <c r="CJ175" s="19">
        <f t="shared" si="285"/>
        <v>0.9849020275580225</v>
      </c>
      <c r="CK175" s="19">
        <f t="shared" si="285"/>
        <v>1.5166328244466163</v>
      </c>
      <c r="CL175" s="19">
        <f t="shared" si="285"/>
        <v>0.9740962551410632</v>
      </c>
      <c r="CM175" s="19">
        <f t="shared" si="285"/>
        <v>1.48868778280543</v>
      </c>
      <c r="CN175" s="19">
        <f t="shared" si="285"/>
        <v>1.648489932885906</v>
      </c>
      <c r="CO175" s="19">
        <f t="shared" si="285"/>
        <v>1.7426578947368414</v>
      </c>
      <c r="CP175" s="19">
        <f t="shared" si="285"/>
        <v>1.7042368421052645</v>
      </c>
      <c r="CQ175" s="19">
        <f t="shared" si="285"/>
        <v>1.6840000000000002</v>
      </c>
    </row>
    <row r="176" spans="1:106" s="28" customFormat="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"/>
      <c r="S176" s="23"/>
      <c r="T176" s="24"/>
      <c r="U176" s="25" t="s">
        <v>1</v>
      </c>
      <c r="V176" s="25" t="s">
        <v>2</v>
      </c>
      <c r="W176" s="25" t="s">
        <v>3</v>
      </c>
      <c r="X176" s="25" t="s">
        <v>4</v>
      </c>
      <c r="Y176" s="25" t="s">
        <v>5</v>
      </c>
      <c r="Z176" s="25" t="s">
        <v>6</v>
      </c>
      <c r="AA176" s="25" t="s">
        <v>7</v>
      </c>
      <c r="AB176" s="25" t="s">
        <v>8</v>
      </c>
      <c r="AC176" s="25" t="s">
        <v>9</v>
      </c>
      <c r="AD176" s="25" t="s">
        <v>10</v>
      </c>
      <c r="AE176" s="25" t="s">
        <v>11</v>
      </c>
      <c r="AF176" s="26" t="s">
        <v>12</v>
      </c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"/>
      <c r="BI176" s="2"/>
      <c r="BJ176" s="2"/>
      <c r="BK176" s="2"/>
      <c r="BR176" s="2"/>
      <c r="BS176" s="2" t="s">
        <v>43</v>
      </c>
      <c r="BT176" s="19">
        <f aca="true" t="shared" si="286" ref="BT176:CQ176">BT144-BT161</f>
        <v>-1.3030000000000002</v>
      </c>
      <c r="BU176" s="19">
        <f t="shared" si="286"/>
        <v>-0.9669999999999999</v>
      </c>
      <c r="BV176" s="19">
        <f t="shared" si="286"/>
        <v>-1.1150000000000002</v>
      </c>
      <c r="BW176" s="19">
        <f t="shared" si="286"/>
        <v>-1.0410000000000004</v>
      </c>
      <c r="BX176" s="19">
        <f t="shared" si="286"/>
        <v>-1.15</v>
      </c>
      <c r="BY176" s="19">
        <f t="shared" si="286"/>
        <v>-1.1400000000000001</v>
      </c>
      <c r="BZ176" s="19">
        <f t="shared" si="286"/>
        <v>-1.3849999999999998</v>
      </c>
      <c r="CA176" s="19">
        <f t="shared" si="286"/>
        <v>-1.3119999999999998</v>
      </c>
      <c r="CB176" s="19">
        <f t="shared" si="286"/>
        <v>-0.863</v>
      </c>
      <c r="CC176" s="19">
        <f t="shared" si="286"/>
        <v>-1.2650000000000001</v>
      </c>
      <c r="CD176" s="19">
        <f t="shared" si="286"/>
        <v>-0.7535000000000003</v>
      </c>
      <c r="CE176" s="19">
        <f t="shared" si="286"/>
        <v>-0.7570000000000001</v>
      </c>
      <c r="CF176" s="19">
        <f t="shared" si="286"/>
        <v>-1.0579999999999998</v>
      </c>
      <c r="CG176" s="19">
        <f t="shared" si="286"/>
        <v>-0.5820000000000003</v>
      </c>
      <c r="CH176" s="19">
        <f t="shared" si="286"/>
        <v>-0.34999999999999964</v>
      </c>
      <c r="CI176" s="19">
        <f t="shared" si="286"/>
        <v>-0.35299999999999976</v>
      </c>
      <c r="CJ176" s="19">
        <f t="shared" si="286"/>
        <v>-0.20900000000000007</v>
      </c>
      <c r="CK176" s="19">
        <f t="shared" si="286"/>
        <v>-0.843</v>
      </c>
      <c r="CL176" s="19">
        <f t="shared" si="286"/>
        <v>-0.10400000000000009</v>
      </c>
      <c r="CM176" s="19">
        <f t="shared" si="286"/>
        <v>0.14426000000000005</v>
      </c>
      <c r="CN176" s="19">
        <f t="shared" si="286"/>
        <v>0.1299999999999999</v>
      </c>
      <c r="CO176" s="19">
        <f t="shared" si="286"/>
        <v>0</v>
      </c>
      <c r="CP176" s="19">
        <f t="shared" si="286"/>
        <v>0.11799999999999988</v>
      </c>
      <c r="CQ176" s="19">
        <f t="shared" si="286"/>
        <v>0.31800000000000006</v>
      </c>
      <c r="CX176" s="100"/>
      <c r="DB176" s="100"/>
    </row>
    <row r="177" spans="1:108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65" t="s">
        <v>39</v>
      </c>
      <c r="T177" s="28">
        <v>1995</v>
      </c>
      <c r="U177" s="29">
        <f>U166</f>
        <v>2679</v>
      </c>
      <c r="V177" s="29">
        <f aca="true" t="shared" si="287" ref="V177:AF177">V166</f>
        <v>1762</v>
      </c>
      <c r="W177" s="29">
        <f t="shared" si="287"/>
        <v>2639</v>
      </c>
      <c r="X177" s="29">
        <f t="shared" si="287"/>
        <v>1713</v>
      </c>
      <c r="Y177" s="29">
        <f t="shared" si="287"/>
        <v>1324</v>
      </c>
      <c r="Z177" s="29">
        <f t="shared" si="287"/>
        <v>3082</v>
      </c>
      <c r="AA177" s="29">
        <f t="shared" si="287"/>
        <v>1142</v>
      </c>
      <c r="AB177" s="29">
        <f t="shared" si="287"/>
        <v>940</v>
      </c>
      <c r="AC177" s="29">
        <f t="shared" si="287"/>
        <v>1139</v>
      </c>
      <c r="AD177" s="29">
        <f t="shared" si="287"/>
        <v>1373</v>
      </c>
      <c r="AE177" s="29">
        <f t="shared" si="287"/>
        <v>133</v>
      </c>
      <c r="AF177" s="30">
        <f t="shared" si="287"/>
        <v>-1230</v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S177" s="2" t="s">
        <v>45</v>
      </c>
      <c r="BT177" s="19">
        <f aca="true" t="shared" si="288" ref="BT177:CQ177">BT145-BT162</f>
        <v>-1.5265227690883423</v>
      </c>
      <c r="BU177" s="19">
        <f t="shared" si="288"/>
        <v>-1.0996050662593904</v>
      </c>
      <c r="BV177" s="19">
        <f t="shared" si="288"/>
        <v>-0.7323220644683905</v>
      </c>
      <c r="BW177" s="19">
        <f t="shared" si="288"/>
        <v>-1.42290123219838</v>
      </c>
      <c r="BX177" s="19">
        <f t="shared" si="288"/>
        <v>-0.6155511316415083</v>
      </c>
      <c r="BY177" s="19">
        <f t="shared" si="288"/>
        <v>-1.1397826103822544</v>
      </c>
      <c r="BZ177" s="19">
        <f t="shared" si="288"/>
        <v>-0.6363126649076509</v>
      </c>
      <c r="CA177" s="19">
        <f t="shared" si="288"/>
        <v>-0.16384812184241415</v>
      </c>
      <c r="CB177" s="19">
        <f t="shared" si="288"/>
        <v>0.14456344484111217</v>
      </c>
      <c r="CC177" s="19">
        <f t="shared" si="288"/>
        <v>0.4921246155903196</v>
      </c>
      <c r="CD177" s="19">
        <f t="shared" si="288"/>
        <v>0.8294806585974648</v>
      </c>
      <c r="CE177" s="19">
        <f t="shared" si="288"/>
        <v>0.5453983395159865</v>
      </c>
      <c r="CF177" s="19">
        <f t="shared" si="288"/>
        <v>0.8437093477048871</v>
      </c>
      <c r="CG177" s="19">
        <f t="shared" si="288"/>
        <v>1.1248374512353712</v>
      </c>
      <c r="CH177" s="19">
        <f t="shared" si="288"/>
        <v>0.8201877479918709</v>
      </c>
      <c r="CI177" s="19">
        <f t="shared" si="288"/>
        <v>0.6459621035565917</v>
      </c>
      <c r="CJ177" s="19">
        <f t="shared" si="288"/>
        <v>0.888843481814467</v>
      </c>
      <c r="CK177" s="19">
        <f t="shared" si="288"/>
        <v>0.8922670191672171</v>
      </c>
      <c r="CL177" s="19">
        <f t="shared" si="288"/>
        <v>0.9419762078174316</v>
      </c>
      <c r="CM177" s="19">
        <f t="shared" si="288"/>
        <v>0.9212045410813929</v>
      </c>
      <c r="CN177" s="19">
        <f t="shared" si="288"/>
        <v>1.247216035634744</v>
      </c>
      <c r="CO177" s="19">
        <f t="shared" si="288"/>
        <v>0.9753283867753861</v>
      </c>
      <c r="CP177" s="19">
        <f t="shared" si="288"/>
        <v>1.019400000000001</v>
      </c>
      <c r="CQ177" s="19">
        <f t="shared" si="288"/>
        <v>0.5880999999999998</v>
      </c>
      <c r="CW177" s="28" t="s">
        <v>66</v>
      </c>
      <c r="CX177" s="28" t="s">
        <v>67</v>
      </c>
      <c r="CY177" s="28" t="s">
        <v>68</v>
      </c>
      <c r="CZ177" s="28" t="s">
        <v>69</v>
      </c>
      <c r="DA177" s="28" t="s">
        <v>70</v>
      </c>
      <c r="DB177" s="28" t="s">
        <v>94</v>
      </c>
      <c r="DC177" s="28" t="s">
        <v>99</v>
      </c>
      <c r="DD177" s="2" t="s">
        <v>113</v>
      </c>
    </row>
    <row r="178" spans="1:108" s="28" customFormat="1" ht="12.75">
      <c r="A178" s="1" t="s">
        <v>22</v>
      </c>
      <c r="B178" s="3"/>
      <c r="C178" s="3"/>
      <c r="D178" s="11"/>
      <c r="E178" s="1"/>
      <c r="F178" s="3"/>
      <c r="G178" s="3"/>
      <c r="H178" s="3"/>
      <c r="I178" s="3"/>
      <c r="J178" s="11"/>
      <c r="K178" s="3"/>
      <c r="L178" s="3"/>
      <c r="M178" s="3"/>
      <c r="N178" s="2"/>
      <c r="O178" s="2"/>
      <c r="P178" s="2"/>
      <c r="Q178" s="2"/>
      <c r="R178" s="2"/>
      <c r="S178" s="34"/>
      <c r="T178" s="28">
        <v>1996</v>
      </c>
      <c r="U178" s="29">
        <f aca="true" t="shared" si="289" ref="U178:AF178">AG166</f>
        <v>-957</v>
      </c>
      <c r="V178" s="29">
        <f t="shared" si="289"/>
        <v>517</v>
      </c>
      <c r="W178" s="29">
        <f t="shared" si="289"/>
        <v>-728</v>
      </c>
      <c r="X178" s="29">
        <f t="shared" si="289"/>
        <v>456</v>
      </c>
      <c r="Y178" s="29">
        <f t="shared" si="289"/>
        <v>146</v>
      </c>
      <c r="Z178" s="29">
        <f t="shared" si="289"/>
        <v>1358</v>
      </c>
      <c r="AA178" s="29">
        <f t="shared" si="289"/>
        <v>1122</v>
      </c>
      <c r="AB178" s="29">
        <f t="shared" si="289"/>
        <v>2995</v>
      </c>
      <c r="AC178" s="29">
        <f t="shared" si="289"/>
        <v>3125</v>
      </c>
      <c r="AD178" s="29">
        <f t="shared" si="289"/>
        <v>3910</v>
      </c>
      <c r="AE178" s="29">
        <f t="shared" si="289"/>
        <v>1999</v>
      </c>
      <c r="AF178" s="30">
        <f t="shared" si="289"/>
        <v>-1702</v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V178" s="28" t="s">
        <v>40</v>
      </c>
      <c r="CW178" s="102">
        <f aca="true" t="shared" si="290" ref="CW178:DC178">BT187</f>
        <v>1.73</v>
      </c>
      <c r="CX178" s="102">
        <f t="shared" si="290"/>
        <v>2.4189999999999996</v>
      </c>
      <c r="CY178" s="102">
        <f t="shared" si="290"/>
        <v>3.601699843235001</v>
      </c>
      <c r="CZ178" s="102">
        <f t="shared" si="290"/>
        <v>4.0489999999999995</v>
      </c>
      <c r="DA178" s="102">
        <f t="shared" si="290"/>
        <v>5.3104</v>
      </c>
      <c r="DB178" s="102">
        <f t="shared" si="290"/>
        <v>5.955699999999999</v>
      </c>
      <c r="DC178" s="102">
        <f t="shared" si="290"/>
        <v>5.8224</v>
      </c>
      <c r="DD178" s="102">
        <f>CA187</f>
        <v>4.3317</v>
      </c>
    </row>
    <row r="179" spans="1:108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4"/>
      <c r="T179" s="28">
        <v>1997</v>
      </c>
      <c r="U179" s="29">
        <f aca="true" t="shared" si="291" ref="U179:AF179">AS166</f>
        <v>1662</v>
      </c>
      <c r="V179" s="29">
        <f t="shared" si="291"/>
        <v>2095</v>
      </c>
      <c r="W179" s="29">
        <f t="shared" si="291"/>
        <v>2966</v>
      </c>
      <c r="X179" s="29">
        <f t="shared" si="291"/>
        <v>3555</v>
      </c>
      <c r="Y179" s="29">
        <f t="shared" si="291"/>
        <v>3422</v>
      </c>
      <c r="Z179" s="29">
        <f t="shared" si="291"/>
        <v>4105</v>
      </c>
      <c r="AA179" s="29">
        <f t="shared" si="291"/>
        <v>2814</v>
      </c>
      <c r="AB179" s="29">
        <f t="shared" si="291"/>
        <v>4956</v>
      </c>
      <c r="AC179" s="29">
        <f t="shared" si="291"/>
        <v>5120</v>
      </c>
      <c r="AD179" s="29">
        <f t="shared" si="291"/>
        <v>4975</v>
      </c>
      <c r="AE179" s="29">
        <f t="shared" si="291"/>
        <v>4655</v>
      </c>
      <c r="AF179" s="30">
        <f t="shared" si="291"/>
        <v>95</v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R179" s="2" t="s">
        <v>46</v>
      </c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V179" s="28" t="s">
        <v>47</v>
      </c>
      <c r="CW179" s="102">
        <f aca="true" t="shared" si="292" ref="CW179:DB182">BT188</f>
        <v>-7.334099999999999</v>
      </c>
      <c r="CX179" s="102">
        <f t="shared" si="292"/>
        <v>-1.8171999999999997</v>
      </c>
      <c r="CY179" s="102">
        <f t="shared" si="292"/>
        <v>-1.505700000000001</v>
      </c>
      <c r="CZ179" s="102">
        <f t="shared" si="292"/>
        <v>2.210000000000001</v>
      </c>
      <c r="DA179" s="102">
        <f t="shared" si="292"/>
        <v>8.573699999999997</v>
      </c>
      <c r="DB179" s="102">
        <f t="shared" si="292"/>
        <v>11.3101</v>
      </c>
      <c r="DC179" s="102">
        <f aca="true" t="shared" si="293" ref="DC179:DD182">BZ188</f>
        <v>9.0353</v>
      </c>
      <c r="DD179" s="102">
        <f t="shared" si="293"/>
        <v>10.959</v>
      </c>
    </row>
    <row r="180" spans="1:108" s="28" customFormat="1" ht="12.75">
      <c r="A180" s="1" t="s">
        <v>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4"/>
      <c r="T180" s="28">
        <v>1998</v>
      </c>
      <c r="U180" s="29">
        <f aca="true" t="shared" si="294" ref="U180:Z180">BE166</f>
        <v>3981</v>
      </c>
      <c r="V180" s="29">
        <f t="shared" si="294"/>
        <v>3165</v>
      </c>
      <c r="W180" s="29">
        <f t="shared" si="294"/>
        <v>3473</v>
      </c>
      <c r="X180" s="29">
        <f t="shared" si="294"/>
        <v>4266</v>
      </c>
      <c r="Y180" s="29">
        <f t="shared" si="294"/>
        <v>3636</v>
      </c>
      <c r="Z180" s="29">
        <f t="shared" si="294"/>
        <v>3752</v>
      </c>
      <c r="AA180" s="29">
        <f aca="true" t="shared" si="295" ref="AA180:AF180">BK166</f>
        <v>4193</v>
      </c>
      <c r="AB180" s="29">
        <f t="shared" si="295"/>
        <v>4678</v>
      </c>
      <c r="AC180" s="29">
        <f t="shared" si="295"/>
        <v>3933</v>
      </c>
      <c r="AD180" s="29">
        <f t="shared" si="295"/>
        <v>3077</v>
      </c>
      <c r="AE180" s="29">
        <f t="shared" si="295"/>
        <v>2828</v>
      </c>
      <c r="AF180" s="29">
        <f t="shared" si="295"/>
        <v>2618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R180" s="2"/>
      <c r="BS180" s="2"/>
      <c r="BT180" s="2" t="s">
        <v>66</v>
      </c>
      <c r="BU180" s="2" t="s">
        <v>67</v>
      </c>
      <c r="BV180" s="2" t="s">
        <v>68</v>
      </c>
      <c r="BW180" s="2" t="s">
        <v>69</v>
      </c>
      <c r="BX180" s="2" t="s">
        <v>70</v>
      </c>
      <c r="BY180" s="2" t="s">
        <v>94</v>
      </c>
      <c r="BZ180" s="2" t="s">
        <v>99</v>
      </c>
      <c r="CA180" s="2" t="s">
        <v>113</v>
      </c>
      <c r="CB180" s="2"/>
      <c r="CC180" s="2"/>
      <c r="CD180" s="2"/>
      <c r="CE180" s="2"/>
      <c r="CV180" s="28" t="s">
        <v>42</v>
      </c>
      <c r="CW180" s="102">
        <f t="shared" si="292"/>
        <v>0.822797753411721</v>
      </c>
      <c r="CX180" s="102">
        <f t="shared" si="292"/>
        <v>-1.891736549550222</v>
      </c>
      <c r="CY180" s="102">
        <f t="shared" si="292"/>
        <v>0.48938671574351744</v>
      </c>
      <c r="CZ180" s="102">
        <f t="shared" si="292"/>
        <v>0.4574706328964364</v>
      </c>
      <c r="DA180" s="102">
        <f t="shared" si="292"/>
        <v>3.017546820355423</v>
      </c>
      <c r="DB180" s="102">
        <f t="shared" si="292"/>
        <v>2.6616327387242267</v>
      </c>
      <c r="DC180" s="102">
        <f t="shared" si="293"/>
        <v>4.111273970832399</v>
      </c>
      <c r="DD180" s="102">
        <f>CA189</f>
        <v>5.130894736842106</v>
      </c>
    </row>
    <row r="181" spans="1:108" s="28" customFormat="1" ht="12.75">
      <c r="A181" s="11">
        <v>95</v>
      </c>
      <c r="B181" s="14">
        <f>local!B182/currency!B83</f>
        <v>8476.828487431407</v>
      </c>
      <c r="C181" s="14">
        <f>local!C182/currency!C83</f>
        <v>7952.950887329756</v>
      </c>
      <c r="D181" s="14">
        <f>local!D182/currency!D83</f>
        <v>9930.01675655125</v>
      </c>
      <c r="E181" s="14">
        <f>local!E182/currency!E83</f>
        <v>9045.405791919913</v>
      </c>
      <c r="F181" s="14">
        <f>local!F182/currency!F83</f>
        <v>9885.631466414108</v>
      </c>
      <c r="G181" s="14">
        <f>local!G182/currency!G83</f>
        <v>10304.459721993218</v>
      </c>
      <c r="H181" s="14">
        <f>local!H182/currency!H83</f>
        <v>10077.730025814662</v>
      </c>
      <c r="I181" s="14">
        <f>local!I182/currency!I83</f>
        <v>10576.227939613012</v>
      </c>
      <c r="J181" s="14">
        <f>local!J182/currency!J83</f>
        <v>10374.450875113313</v>
      </c>
      <c r="K181" s="14">
        <f>local!K182/currency!K83</f>
        <v>10521.842955471275</v>
      </c>
      <c r="L181" s="14">
        <f>local!L182/currency!L83</f>
        <v>10971.691436659588</v>
      </c>
      <c r="M181" s="14">
        <f>local!M182/currency!M83</f>
        <v>10151.074915342904</v>
      </c>
      <c r="N181" s="82">
        <f>SUM(B181:M181)</f>
        <v>118268.31125965442</v>
      </c>
      <c r="O181" s="84">
        <f>SUM(B181:M181)</f>
        <v>118268.31125965442</v>
      </c>
      <c r="P181" s="85"/>
      <c r="Q181" s="115">
        <f>SUM(B181:M181)</f>
        <v>118268.31125965442</v>
      </c>
      <c r="R181" s="2"/>
      <c r="S181" s="34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30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R181" s="2"/>
      <c r="BS181" s="2" t="s">
        <v>39</v>
      </c>
      <c r="BT181" s="19">
        <f>SUM(BT167:BV167)</f>
        <v>6.722999999999999</v>
      </c>
      <c r="BU181" s="19">
        <f>SUM(BW167:BY167)</f>
        <v>11.081999999999999</v>
      </c>
      <c r="BV181" s="19">
        <f>SUM(BZ167:CB167)</f>
        <v>12.889999999999999</v>
      </c>
      <c r="BW181" s="19">
        <f>SUM(CC167:CE167)</f>
        <v>9.724999999999996</v>
      </c>
      <c r="BX181" s="19">
        <f>SUM(CF167:CH167)</f>
        <v>10.618999999999998</v>
      </c>
      <c r="BY181" s="19">
        <f>SUM(CI167:CK167)</f>
        <v>11.654</v>
      </c>
      <c r="BZ181" s="19">
        <f>SUM(CL167:CN167)</f>
        <v>12.804000000000002</v>
      </c>
      <c r="CA181" s="19">
        <f>SUM(CO167:CQ167)</f>
        <v>8.522999999999998</v>
      </c>
      <c r="CB181" s="2"/>
      <c r="CC181" s="2"/>
      <c r="CD181" s="2"/>
      <c r="CE181" s="2"/>
      <c r="CV181" s="28" t="s">
        <v>43</v>
      </c>
      <c r="CW181" s="102">
        <f t="shared" si="292"/>
        <v>-3.3850000000000002</v>
      </c>
      <c r="CX181" s="102">
        <f t="shared" si="292"/>
        <v>-3.3310000000000004</v>
      </c>
      <c r="CY181" s="102">
        <f t="shared" si="292"/>
        <v>-3.5599999999999996</v>
      </c>
      <c r="CZ181" s="102">
        <f t="shared" si="292"/>
        <v>-2.7755000000000005</v>
      </c>
      <c r="DA181" s="102">
        <f t="shared" si="292"/>
        <v>-1.9899999999999998</v>
      </c>
      <c r="DB181" s="102">
        <f t="shared" si="292"/>
        <v>-1.4049999999999998</v>
      </c>
      <c r="DC181" s="102">
        <f t="shared" si="293"/>
        <v>0.17025999999999986</v>
      </c>
      <c r="DD181" s="102">
        <f>CA190</f>
        <v>0.43599999999999994</v>
      </c>
    </row>
    <row r="182" spans="1:108" s="28" customFormat="1" ht="12.75">
      <c r="A182" s="11">
        <v>96</v>
      </c>
      <c r="B182" s="14">
        <f>local!B183/currency!B84</f>
        <v>10767.607120242032</v>
      </c>
      <c r="C182" s="14">
        <f>local!C183/currency!C84</f>
        <v>8750</v>
      </c>
      <c r="D182" s="14">
        <f>local!D183/currency!D84</f>
        <v>11111.268804995741</v>
      </c>
      <c r="E182" s="14">
        <f>local!E183/currency!E84</f>
        <v>10375.603521726782</v>
      </c>
      <c r="F182" s="14">
        <f>local!F183/currency!F84</f>
        <v>10524.22219065208</v>
      </c>
      <c r="G182" s="14">
        <f>local!G183/currency!G84</f>
        <v>9918.956511865563</v>
      </c>
      <c r="H182" s="14">
        <f>local!H183/currency!H84</f>
        <v>10625.22077004592</v>
      </c>
      <c r="I182" s="14">
        <f>local!I183/currency!I84</f>
        <v>10089.905139459153</v>
      </c>
      <c r="J182" s="14">
        <f>local!J183/currency!J84</f>
        <v>10413.293566254793</v>
      </c>
      <c r="K182" s="14">
        <f>local!K183/currency!K84</f>
        <v>11110.088300064437</v>
      </c>
      <c r="L182" s="14">
        <f>local!L183/currency!L84</f>
        <v>10559.595095523238</v>
      </c>
      <c r="M182" s="14">
        <f>local!M183/currency!M84</f>
        <v>10767.989489768233</v>
      </c>
      <c r="N182" s="82">
        <f>SUM(B182:M182)</f>
        <v>125013.750510598</v>
      </c>
      <c r="O182" s="84">
        <f>SUM(B182:M182)</f>
        <v>125013.750510598</v>
      </c>
      <c r="P182" s="85">
        <f>RATE(1,,-O181,O182)*100</f>
        <v>5.703505173194012</v>
      </c>
      <c r="Q182" s="115">
        <f>SUM(B182:M182)</f>
        <v>125013.750510598</v>
      </c>
      <c r="R182" s="2"/>
      <c r="S182" s="34" t="s">
        <v>53</v>
      </c>
      <c r="T182" s="28">
        <v>1995</v>
      </c>
      <c r="U182" s="29">
        <f>U167</f>
        <v>-468</v>
      </c>
      <c r="V182" s="29">
        <f aca="true" t="shared" si="296" ref="V182:AF182">V167</f>
        <v>-1931</v>
      </c>
      <c r="W182" s="29">
        <f t="shared" si="296"/>
        <v>-2207</v>
      </c>
      <c r="X182" s="29">
        <f t="shared" si="296"/>
        <v>-2758</v>
      </c>
      <c r="Y182" s="29">
        <f t="shared" si="296"/>
        <v>-2168</v>
      </c>
      <c r="Z182" s="29">
        <f t="shared" si="296"/>
        <v>-1868</v>
      </c>
      <c r="AA182" s="29">
        <f t="shared" si="296"/>
        <v>-1495</v>
      </c>
      <c r="AB182" s="29">
        <f t="shared" si="296"/>
        <v>-1299</v>
      </c>
      <c r="AC182" s="29">
        <f t="shared" si="296"/>
        <v>-559</v>
      </c>
      <c r="AD182" s="29">
        <f t="shared" si="296"/>
        <v>-1078</v>
      </c>
      <c r="AE182" s="29">
        <f t="shared" si="296"/>
        <v>-1590</v>
      </c>
      <c r="AF182" s="30">
        <f t="shared" si="296"/>
        <v>-1600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R182" s="2"/>
      <c r="BS182" s="2" t="s">
        <v>53</v>
      </c>
      <c r="BT182" s="19">
        <f>SUM(BT168:BV168)</f>
        <v>-6.2219999999999995</v>
      </c>
      <c r="BU182" s="19">
        <f>SUM(BW168:BY168)</f>
        <v>-6.237999999999996</v>
      </c>
      <c r="BV182" s="19">
        <f>SUM(BZ168:CB168)</f>
        <v>-3.998000000000001</v>
      </c>
      <c r="BW182" s="19">
        <f>SUM(CC168:CE168)</f>
        <v>-4.096006724338288</v>
      </c>
      <c r="BX182" s="19">
        <f>SUM(CF168:CH168)</f>
        <v>-4.387899999999998</v>
      </c>
      <c r="BY182" s="19">
        <f>SUM(CI168:CK168)</f>
        <v>-4.51457405703645</v>
      </c>
      <c r="BZ182" s="19">
        <f>SUM(CL168:CN168)</f>
        <v>-0.8036283737062764</v>
      </c>
      <c r="CA182" s="19">
        <f>SUM(CO168:CQ168)</f>
        <v>-1.059867542339136</v>
      </c>
      <c r="CB182" s="2"/>
      <c r="CC182" s="2"/>
      <c r="CD182" s="2"/>
      <c r="CE182" s="2"/>
      <c r="CV182" s="28" t="s">
        <v>45</v>
      </c>
      <c r="CW182" s="102">
        <f t="shared" si="292"/>
        <v>-3.358449899816123</v>
      </c>
      <c r="CX182" s="102">
        <f t="shared" si="292"/>
        <v>-3.1782349742221427</v>
      </c>
      <c r="CY182" s="102">
        <f t="shared" si="292"/>
        <v>-0.6555973419089529</v>
      </c>
      <c r="CZ182" s="102">
        <f t="shared" si="292"/>
        <v>1.8670036137037709</v>
      </c>
      <c r="DA182" s="102">
        <f t="shared" si="292"/>
        <v>2.788734546932129</v>
      </c>
      <c r="DB182" s="102">
        <f t="shared" si="292"/>
        <v>2.427072604538276</v>
      </c>
      <c r="DC182" s="102">
        <f t="shared" si="293"/>
        <v>3.1103967845335685</v>
      </c>
      <c r="DD182" s="102">
        <f>CA191</f>
        <v>2.582828386775387</v>
      </c>
    </row>
    <row r="183" spans="1:83" s="28" customFormat="1" ht="12.75">
      <c r="A183" s="11">
        <v>97</v>
      </c>
      <c r="B183" s="14">
        <f>local!B184/currency!B85</f>
        <v>10703.363914373089</v>
      </c>
      <c r="C183" s="14">
        <f>local!C184/currency!C85</f>
        <v>8160.950314234986</v>
      </c>
      <c r="D183" s="14">
        <f>local!D184/currency!D85</f>
        <v>10777.137842901016</v>
      </c>
      <c r="E183" s="14">
        <f>local!E184/currency!E85</f>
        <v>10770.831887878998</v>
      </c>
      <c r="F183" s="14">
        <f>local!F184/currency!F85</f>
        <v>10720.62725000174</v>
      </c>
      <c r="G183" s="14">
        <f>local!G184/currency!G85</f>
        <v>10568.137227423062</v>
      </c>
      <c r="H183" s="14">
        <f>local!H184/currency!H85</f>
        <v>11067.117334620956</v>
      </c>
      <c r="I183" s="14">
        <f>local!I184/currency!I85</f>
        <v>10042.09822920147</v>
      </c>
      <c r="J183" s="14">
        <f>local!J184/currency!J85</f>
        <v>11238.057587138434</v>
      </c>
      <c r="K183" s="14">
        <f>local!K184/currency!K85</f>
        <v>10927.649740001283</v>
      </c>
      <c r="L183" s="14">
        <f>local!L184/currency!L85</f>
        <v>10207.873796777925</v>
      </c>
      <c r="M183" s="14">
        <f>local!M184/currency!M85</f>
        <v>10252.42718446602</v>
      </c>
      <c r="N183" s="82">
        <f>SUM(B183:M183)</f>
        <v>125436.272309019</v>
      </c>
      <c r="O183" s="84">
        <f>SUM(B183:M183)</f>
        <v>125436.272309019</v>
      </c>
      <c r="P183" s="85">
        <f>RATE(1,,-O182,O183)*100</f>
        <v>0.3379802595276691</v>
      </c>
      <c r="Q183" s="115">
        <f>SUM(B183:M183)</f>
        <v>125436.272309019</v>
      </c>
      <c r="R183" s="2"/>
      <c r="S183" s="34"/>
      <c r="T183" s="28">
        <v>1996</v>
      </c>
      <c r="U183" s="29">
        <f aca="true" t="shared" si="297" ref="U183:AF183">AG167</f>
        <v>-1305</v>
      </c>
      <c r="V183" s="29">
        <f t="shared" si="297"/>
        <v>-719</v>
      </c>
      <c r="W183" s="29">
        <f t="shared" si="297"/>
        <v>-3120</v>
      </c>
      <c r="X183" s="29">
        <f t="shared" si="297"/>
        <v>-2193</v>
      </c>
      <c r="Y183" s="29">
        <f t="shared" si="297"/>
        <v>-1554</v>
      </c>
      <c r="Z183" s="29">
        <f t="shared" si="297"/>
        <v>-1941</v>
      </c>
      <c r="AA183" s="29">
        <f t="shared" si="297"/>
        <v>-855</v>
      </c>
      <c r="AB183" s="29">
        <f t="shared" si="297"/>
        <v>-932</v>
      </c>
      <c r="AC183" s="29">
        <f t="shared" si="297"/>
        <v>-594</v>
      </c>
      <c r="AD183" s="29">
        <f t="shared" si="297"/>
        <v>-1060</v>
      </c>
      <c r="AE183" s="29">
        <f t="shared" si="297"/>
        <v>-1636</v>
      </c>
      <c r="AF183" s="30">
        <f t="shared" si="297"/>
        <v>-1906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R183" s="2"/>
      <c r="BS183" s="2" t="s">
        <v>54</v>
      </c>
      <c r="BT183" s="19">
        <f>SUM(BT169:BV169)</f>
        <v>11.851313936691792</v>
      </c>
      <c r="BU183" s="19">
        <f>SUM(BW169:BY169)</f>
        <v>21.02591514067366</v>
      </c>
      <c r="BV183" s="19">
        <f>SUM(BZ169:CB169)</f>
        <v>22.23730510493936</v>
      </c>
      <c r="BW183" s="19">
        <f>SUM(CC169:CE169)</f>
        <v>27.102442489594655</v>
      </c>
      <c r="BX183" s="19">
        <f>SUM(CF169:CH169)</f>
        <v>22.910929990613887</v>
      </c>
      <c r="BY183" s="19">
        <f>SUM(CI169:CK169)</f>
        <v>26.98922953248651</v>
      </c>
      <c r="BZ183" s="19">
        <f>SUM(CL169:CN169)</f>
        <v>27.030886797280044</v>
      </c>
      <c r="CA183" s="19">
        <f>SUM(CO169:CQ169)</f>
        <v>30.814500581897803</v>
      </c>
      <c r="CB183" s="2"/>
      <c r="CC183" s="2"/>
      <c r="CD183" s="2"/>
      <c r="CE183" s="2"/>
    </row>
    <row r="184" spans="1:83" s="28" customFormat="1" ht="12.75">
      <c r="A184" s="11">
        <v>98</v>
      </c>
      <c r="B184" s="68">
        <f>local!B185/currency!B86</f>
        <v>8284.37803000057</v>
      </c>
      <c r="C184" s="68">
        <v>8911</v>
      </c>
      <c r="D184" s="68">
        <f>local!D185/currency!D86</f>
        <v>10483.581720363614</v>
      </c>
      <c r="E184" s="68">
        <f>local!E185/currency!E86</f>
        <v>9465.367559802637</v>
      </c>
      <c r="F184" s="68">
        <f>local!F185/currency!F86</f>
        <v>8752.89952386766</v>
      </c>
      <c r="G184" s="68">
        <f>local!G185/currency!G86</f>
        <v>9404.235238600837</v>
      </c>
      <c r="H184" s="68">
        <f>local!H185/currency!H86</f>
        <v>9169.643379984775</v>
      </c>
      <c r="I184" s="68">
        <f>local!I185/currency!I86</f>
        <v>8731.89645341544</v>
      </c>
      <c r="J184" s="68">
        <f>local!J185/currency!J86</f>
        <v>9505</v>
      </c>
      <c r="K184" s="68">
        <f>local!K185/currency!K86</f>
        <v>9376.211668597207</v>
      </c>
      <c r="L184" s="68">
        <f>local!L185/currency!L86</f>
        <v>8859.986566526226</v>
      </c>
      <c r="M184" s="68">
        <f>local!M185/currency!M86</f>
        <v>9109.846191110573</v>
      </c>
      <c r="N184" s="82">
        <f>SUM(B184:M184)</f>
        <v>110054.04633226954</v>
      </c>
      <c r="O184" s="84">
        <f>SUM(B184:D184)</f>
        <v>27678.95975036418</v>
      </c>
      <c r="P184" s="84">
        <f>RATE(1,,-O185,O184)*100</f>
        <v>-6.620769847612248</v>
      </c>
      <c r="Q184" s="114">
        <f>SUM(B184:M184)</f>
        <v>110054.04633226954</v>
      </c>
      <c r="R184" s="2"/>
      <c r="S184" s="34"/>
      <c r="T184" s="28">
        <v>1997</v>
      </c>
      <c r="U184" s="29">
        <f aca="true" t="shared" si="298" ref="U184:AF184">AS167</f>
        <v>-1601</v>
      </c>
      <c r="V184" s="29">
        <f t="shared" si="298"/>
        <v>-1706</v>
      </c>
      <c r="W184" s="29">
        <f t="shared" si="298"/>
        <v>-2915</v>
      </c>
      <c r="X184" s="29">
        <f t="shared" si="298"/>
        <v>-2338</v>
      </c>
      <c r="Y184" s="29">
        <f t="shared" si="298"/>
        <v>-2263</v>
      </c>
      <c r="Z184" s="29">
        <f t="shared" si="298"/>
        <v>-1637</v>
      </c>
      <c r="AA184" s="29">
        <f t="shared" si="298"/>
        <v>-1853</v>
      </c>
      <c r="AB184" s="29">
        <f t="shared" si="298"/>
        <v>-1327</v>
      </c>
      <c r="AC184" s="29">
        <f t="shared" si="298"/>
        <v>-818</v>
      </c>
      <c r="AD184" s="29">
        <f t="shared" si="298"/>
        <v>-1289</v>
      </c>
      <c r="AE184" s="29">
        <f t="shared" si="298"/>
        <v>-1078.7840000000015</v>
      </c>
      <c r="AF184" s="30">
        <f t="shared" si="298"/>
        <v>-1728.222724338284</v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R184" s="2"/>
      <c r="BS184" s="2" t="s">
        <v>44</v>
      </c>
      <c r="BT184" s="19">
        <f>SUM(BT170:BV170)</f>
        <v>-2.1393697829871563</v>
      </c>
      <c r="BU184" s="19">
        <f>SUM(BW170:BY170)</f>
        <v>-1.4325030163785897</v>
      </c>
      <c r="BV184" s="19">
        <f>SUM(BZ170:CB170)</f>
        <v>-2.31442633309708</v>
      </c>
      <c r="BW184" s="19">
        <f>SUM(CC170:CE170)</f>
        <v>-1.1823447670450307</v>
      </c>
      <c r="BX184" s="19">
        <f>SUM(CF170:CH170)</f>
        <v>0.9482004869582692</v>
      </c>
      <c r="BY184" s="19">
        <f>SUM(CI170:CK170)</f>
        <v>2.444357735020258</v>
      </c>
      <c r="BZ184" s="19">
        <f>SUM(CL170:CN170)</f>
        <v>2.356266677820056</v>
      </c>
      <c r="CA184" s="19">
        <f>SUM(CO170:CQ170)</f>
        <v>2.3851017728126234</v>
      </c>
      <c r="CB184" s="2"/>
      <c r="CC184" s="2"/>
      <c r="CD184" s="2"/>
      <c r="CE184" s="2"/>
    </row>
    <row r="185" spans="1:83" s="28" customFormat="1" ht="12.75">
      <c r="A185" s="16" t="s">
        <v>15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3"/>
      <c r="L185" s="3"/>
      <c r="M185" s="3"/>
      <c r="N185" s="82"/>
      <c r="O185" s="86">
        <f>SUM(B183:D183)</f>
        <v>29641.45207150909</v>
      </c>
      <c r="P185" s="84"/>
      <c r="Q185" s="84"/>
      <c r="R185" s="2"/>
      <c r="S185" s="34"/>
      <c r="T185" s="28">
        <v>1998</v>
      </c>
      <c r="U185" s="29">
        <f aca="true" t="shared" si="299" ref="U185:Z185">BE167</f>
        <v>159</v>
      </c>
      <c r="V185" s="29">
        <f t="shared" si="299"/>
        <v>-2608</v>
      </c>
      <c r="W185" s="29">
        <f t="shared" si="299"/>
        <v>-1938.8999999999996</v>
      </c>
      <c r="X185" s="29">
        <f t="shared" si="299"/>
        <v>-2220</v>
      </c>
      <c r="Y185" s="29">
        <f t="shared" si="299"/>
        <v>-1445.8584251789562</v>
      </c>
      <c r="Z185" s="29">
        <f t="shared" si="299"/>
        <v>-848.7156318574926</v>
      </c>
      <c r="AA185" s="29">
        <f aca="true" t="shared" si="300" ref="AA185:AF185">BK167</f>
        <v>-521.0431190291765</v>
      </c>
      <c r="AB185" s="29">
        <f t="shared" si="300"/>
        <v>-94.61727120175601</v>
      </c>
      <c r="AC185" s="29">
        <f t="shared" si="300"/>
        <v>-187.9679834753424</v>
      </c>
      <c r="AD185" s="29">
        <f t="shared" si="300"/>
        <v>-92.31762427372632</v>
      </c>
      <c r="AE185" s="29">
        <f t="shared" si="300"/>
        <v>-93.37345507613281</v>
      </c>
      <c r="AF185" s="29">
        <f t="shared" si="300"/>
        <v>-874.1764629892768</v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R185" s="2"/>
      <c r="BS185" s="2" t="s">
        <v>55</v>
      </c>
      <c r="BT185" s="19">
        <f>SUM(BT171:BV171)</f>
        <v>1.7028000000000016</v>
      </c>
      <c r="BU185" s="19">
        <f>SUM(BW171:BY171)</f>
        <v>1.5827999999999989</v>
      </c>
      <c r="BV185" s="19">
        <f>SUM(BZ171:CB171)</f>
        <v>1.8804999999999996</v>
      </c>
      <c r="BW185" s="19">
        <f>SUM(CC171:CE171)</f>
        <v>2.0999903000000018</v>
      </c>
      <c r="BX185" s="19">
        <f>SUM(CF171:CH171)</f>
        <v>-0.08476000000000106</v>
      </c>
      <c r="BY185" s="19">
        <f>SUM(CI171:CK171)</f>
        <v>0.5823139999999984</v>
      </c>
      <c r="BZ185" s="19">
        <f>SUM(CL171:CN171)</f>
        <v>3.2895000000000003</v>
      </c>
      <c r="CA185" s="19">
        <f>SUM(CO171:CQ171)</f>
        <v>1.2410770000000007</v>
      </c>
      <c r="CB185" s="2"/>
      <c r="CC185" s="2"/>
      <c r="CD185" s="2"/>
      <c r="CE185" s="2"/>
    </row>
    <row r="186" spans="1:83" s="28" customFormat="1" ht="12.75">
      <c r="A186" s="11">
        <v>96</v>
      </c>
      <c r="B186" s="18">
        <f aca="true" t="shared" si="301" ref="B186:M186">RATE(1,,-B181,B182)*100</f>
        <v>27.024005926357496</v>
      </c>
      <c r="C186" s="18">
        <f t="shared" si="301"/>
        <v>10.022055007784122</v>
      </c>
      <c r="D186" s="18">
        <f t="shared" si="301"/>
        <v>11.895770947870462</v>
      </c>
      <c r="E186" s="18">
        <f t="shared" si="301"/>
        <v>14.70578280739056</v>
      </c>
      <c r="F186" s="18">
        <f t="shared" si="301"/>
        <v>6.459786877626894</v>
      </c>
      <c r="G186" s="18">
        <f t="shared" si="301"/>
        <v>-3.741129768355147</v>
      </c>
      <c r="H186" s="18">
        <f t="shared" si="301"/>
        <v>5.432679212767455</v>
      </c>
      <c r="I186" s="18">
        <f t="shared" si="301"/>
        <v>-4.598263227027738</v>
      </c>
      <c r="J186" s="18">
        <f t="shared" si="301"/>
        <v>0.3744072010081888</v>
      </c>
      <c r="K186" s="18">
        <f t="shared" si="301"/>
        <v>5.590706372283193</v>
      </c>
      <c r="L186" s="18">
        <f t="shared" si="301"/>
        <v>-3.755996452465096</v>
      </c>
      <c r="M186" s="18">
        <f t="shared" si="301"/>
        <v>6.077332495033507</v>
      </c>
      <c r="N186" s="18">
        <f aca="true" t="shared" si="302" ref="N186:Q188">RATE(1,,-N181,N182)*100</f>
        <v>5.703505173194012</v>
      </c>
      <c r="O186" s="18">
        <f t="shared" si="302"/>
        <v>5.703505173194012</v>
      </c>
      <c r="P186" s="18" t="e">
        <f t="shared" si="302"/>
        <v>#NUM!</v>
      </c>
      <c r="Q186" s="18">
        <f t="shared" si="302"/>
        <v>5.703505173194012</v>
      </c>
      <c r="R186" s="2"/>
      <c r="S186" s="34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0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R186" s="2"/>
      <c r="BS186" s="2"/>
      <c r="BT186" s="2" t="s">
        <v>66</v>
      </c>
      <c r="BU186" s="2" t="s">
        <v>67</v>
      </c>
      <c r="BV186" s="2" t="s">
        <v>68</v>
      </c>
      <c r="BW186" s="2" t="s">
        <v>69</v>
      </c>
      <c r="BX186" s="2" t="s">
        <v>70</v>
      </c>
      <c r="BY186" s="2" t="s">
        <v>94</v>
      </c>
      <c r="BZ186" s="2" t="s">
        <v>99</v>
      </c>
      <c r="CA186" s="2" t="s">
        <v>113</v>
      </c>
      <c r="CB186" s="2"/>
      <c r="CC186" s="2"/>
      <c r="CD186" s="2"/>
      <c r="CE186" s="2"/>
    </row>
    <row r="187" spans="1:103" s="28" customFormat="1" ht="12.75">
      <c r="A187" s="11">
        <v>97</v>
      </c>
      <c r="B187" s="18">
        <f aca="true" t="shared" si="303" ref="B187:M188">RATE(1,,-B182,B183)*100</f>
        <v>-0.5966340074590162</v>
      </c>
      <c r="C187" s="18">
        <f t="shared" si="303"/>
        <v>-6.7319964087430115</v>
      </c>
      <c r="D187" s="18">
        <f t="shared" si="303"/>
        <v>-3.007135980226636</v>
      </c>
      <c r="E187" s="18">
        <f t="shared" si="303"/>
        <v>3.809208450617809</v>
      </c>
      <c r="F187" s="18">
        <f t="shared" si="303"/>
        <v>1.8662192396898654</v>
      </c>
      <c r="G187" s="18">
        <f t="shared" si="303"/>
        <v>6.544848893942771</v>
      </c>
      <c r="H187" s="18">
        <f t="shared" si="303"/>
        <v>4.158940074175275</v>
      </c>
      <c r="I187" s="18">
        <f t="shared" si="303"/>
        <v>-0.4738093133375727</v>
      </c>
      <c r="J187" s="18">
        <f t="shared" si="303"/>
        <v>7.92029933311743</v>
      </c>
      <c r="K187" s="18">
        <f t="shared" si="303"/>
        <v>-1.6420982006245213</v>
      </c>
      <c r="L187" s="18">
        <f t="shared" si="303"/>
        <v>-3.330821831363831</v>
      </c>
      <c r="M187" s="18">
        <f t="shared" si="303"/>
        <v>-4.787916126702223</v>
      </c>
      <c r="N187" s="18">
        <f t="shared" si="302"/>
        <v>0.3379802595276691</v>
      </c>
      <c r="O187" s="18">
        <f t="shared" si="302"/>
        <v>0.3379802595276691</v>
      </c>
      <c r="P187" s="18">
        <f t="shared" si="302"/>
        <v>-94.07416581094469</v>
      </c>
      <c r="Q187" s="18">
        <f t="shared" si="302"/>
        <v>0.3379802595276691</v>
      </c>
      <c r="R187" s="2"/>
      <c r="S187" s="34" t="s">
        <v>54</v>
      </c>
      <c r="T187" s="28">
        <v>1995</v>
      </c>
      <c r="U187" s="29">
        <f>U168</f>
        <v>2817.04260651629</v>
      </c>
      <c r="V187" s="29">
        <f aca="true" t="shared" si="304" ref="V187:AF187">V168</f>
        <v>11410.830618892509</v>
      </c>
      <c r="W187" s="29">
        <f t="shared" si="304"/>
        <v>14263.685427910561</v>
      </c>
      <c r="X187" s="29">
        <f t="shared" si="304"/>
        <v>11055.33644077925</v>
      </c>
      <c r="Y187" s="29">
        <f t="shared" si="304"/>
        <v>6933.019976498239</v>
      </c>
      <c r="Z187" s="29">
        <f t="shared" si="304"/>
        <v>11735.47852833314</v>
      </c>
      <c r="AA187" s="29">
        <f t="shared" si="304"/>
        <v>9298.326072001837</v>
      </c>
      <c r="AB187" s="29">
        <f t="shared" si="304"/>
        <v>5668.958223162346</v>
      </c>
      <c r="AC187" s="29">
        <f t="shared" si="304"/>
        <v>11145.387600756294</v>
      </c>
      <c r="AD187" s="29">
        <f t="shared" si="304"/>
        <v>5384.997516145057</v>
      </c>
      <c r="AE187" s="29">
        <f t="shared" si="304"/>
        <v>6613.029827315542</v>
      </c>
      <c r="AF187" s="30">
        <f t="shared" si="304"/>
        <v>10912.484038895986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R187" s="2"/>
      <c r="BS187" s="2" t="s">
        <v>40</v>
      </c>
      <c r="BT187" s="19">
        <f>SUM(BT173:BV173)</f>
        <v>1.73</v>
      </c>
      <c r="BU187" s="19">
        <f>SUM(BW173:BY173)</f>
        <v>2.4189999999999996</v>
      </c>
      <c r="BV187" s="19">
        <f>SUM(BZ173:CB173)</f>
        <v>3.601699843235001</v>
      </c>
      <c r="BW187" s="19">
        <f>SUM(CC173:CE173)</f>
        <v>4.0489999999999995</v>
      </c>
      <c r="BX187" s="19">
        <f>SUM(CF173:CH173)</f>
        <v>5.3104</v>
      </c>
      <c r="BY187" s="19">
        <f>SUM(CI173:CK173)</f>
        <v>5.955699999999999</v>
      </c>
      <c r="BZ187" s="19">
        <f>SUM(CL173:CN173)</f>
        <v>5.8224</v>
      </c>
      <c r="CA187" s="19">
        <f>SUM(CO173:CQ173)</f>
        <v>4.3317</v>
      </c>
      <c r="CB187" s="2"/>
      <c r="CC187" s="2"/>
      <c r="CD187" s="2"/>
      <c r="CE187" s="2"/>
      <c r="CY187" s="102"/>
    </row>
    <row r="188" spans="1:83" s="28" customFormat="1" ht="12.75">
      <c r="A188" s="11">
        <v>98</v>
      </c>
      <c r="B188" s="18">
        <f>RATE(1,,-B183,B184)*100</f>
        <v>-22.60023954828039</v>
      </c>
      <c r="C188" s="18">
        <f t="shared" si="303"/>
        <v>9.190715013381658</v>
      </c>
      <c r="D188" s="18">
        <f t="shared" si="303"/>
        <v>-2.723878332230568</v>
      </c>
      <c r="E188" s="18">
        <f t="shared" si="303"/>
        <v>-12.120366761507725</v>
      </c>
      <c r="F188" s="18">
        <f t="shared" si="303"/>
        <v>-18.354595120670393</v>
      </c>
      <c r="G188" s="18">
        <f t="shared" si="303"/>
        <v>-11.013312599708083</v>
      </c>
      <c r="H188" s="18">
        <f t="shared" si="303"/>
        <v>-17.145150785565143</v>
      </c>
      <c r="I188" s="18">
        <f t="shared" si="303"/>
        <v>-13.047091811710102</v>
      </c>
      <c r="J188" s="18">
        <f t="shared" si="303"/>
        <v>-15.421326805816134</v>
      </c>
      <c r="K188" s="18">
        <f t="shared" si="303"/>
        <v>-14.197362729562501</v>
      </c>
      <c r="L188" s="18">
        <f t="shared" si="303"/>
        <v>-13.204387682351179</v>
      </c>
      <c r="M188" s="18">
        <f t="shared" si="303"/>
        <v>-11.144492643523765</v>
      </c>
      <c r="N188" s="18">
        <f t="shared" si="302"/>
        <v>-12.262980789842432</v>
      </c>
      <c r="O188" s="18">
        <f t="shared" si="302"/>
        <v>-77.93384701183118</v>
      </c>
      <c r="P188" s="18" t="e">
        <f t="shared" si="302"/>
        <v>#NUM!</v>
      </c>
      <c r="Q188" s="18">
        <f t="shared" si="302"/>
        <v>-12.262980789842432</v>
      </c>
      <c r="R188" s="2"/>
      <c r="S188" s="34"/>
      <c r="T188" s="28">
        <v>1996</v>
      </c>
      <c r="U188" s="29">
        <f aca="true" t="shared" si="305" ref="U188:AF188">AG168</f>
        <v>595.2380952380954</v>
      </c>
      <c r="V188" s="29">
        <f t="shared" si="305"/>
        <v>6100.444528516033</v>
      </c>
      <c r="W188" s="29">
        <f t="shared" si="305"/>
        <v>10555.660555660557</v>
      </c>
      <c r="X188" s="29">
        <f t="shared" si="305"/>
        <v>2940.629071282343</v>
      </c>
      <c r="Y188" s="29">
        <f t="shared" si="305"/>
        <v>2151.244715829027</v>
      </c>
      <c r="Z188" s="29">
        <f t="shared" si="305"/>
        <v>6724.232959764839</v>
      </c>
      <c r="AA188" s="29">
        <f t="shared" si="305"/>
        <v>4573.728503476032</v>
      </c>
      <c r="AB188" s="29">
        <f t="shared" si="305"/>
        <v>3220.417633410674</v>
      </c>
      <c r="AC188" s="29">
        <f t="shared" si="305"/>
        <v>7079.726651480636</v>
      </c>
      <c r="AD188" s="29">
        <f t="shared" si="305"/>
        <v>4111.783552865792</v>
      </c>
      <c r="AE188" s="29">
        <f t="shared" si="305"/>
        <v>5968.287903082128</v>
      </c>
      <c r="AF188" s="30">
        <f t="shared" si="305"/>
        <v>7726.793248945145</v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R188" s="2"/>
      <c r="BS188" s="2" t="s">
        <v>47</v>
      </c>
      <c r="BT188" s="19">
        <f>SUM(BT174:BV174)</f>
        <v>-7.334099999999999</v>
      </c>
      <c r="BU188" s="19">
        <f>SUM(BW174:BY174)</f>
        <v>-1.8171999999999997</v>
      </c>
      <c r="BV188" s="19">
        <f>SUM(BZ174:CB174)</f>
        <v>-1.505700000000001</v>
      </c>
      <c r="BW188" s="19">
        <f>SUM(CC174:CE174)</f>
        <v>2.210000000000001</v>
      </c>
      <c r="BX188" s="19">
        <f>SUM(CF174:CH174)</f>
        <v>8.573699999999997</v>
      </c>
      <c r="BY188" s="19">
        <f>SUM(CI174:CK174)</f>
        <v>11.3101</v>
      </c>
      <c r="BZ188" s="19">
        <f>SUM(CL174:CN174)</f>
        <v>9.0353</v>
      </c>
      <c r="CA188" s="19">
        <f>SUM(CO174:CQ174)</f>
        <v>10.959</v>
      </c>
      <c r="CB188" s="2"/>
      <c r="CC188" s="2"/>
      <c r="CD188" s="2"/>
      <c r="CE188" s="2"/>
    </row>
    <row r="189" spans="1:83" s="28" customFormat="1" ht="12.75">
      <c r="A189" s="1" t="s">
        <v>29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3"/>
      <c r="L189" s="3"/>
      <c r="M189" s="3"/>
      <c r="N189" s="2"/>
      <c r="O189" s="2"/>
      <c r="P189" s="2"/>
      <c r="Q189" s="2"/>
      <c r="R189" s="2"/>
      <c r="S189" s="34"/>
      <c r="T189" s="28">
        <v>1997</v>
      </c>
      <c r="U189" s="29">
        <f aca="true" t="shared" si="306" ref="U189:AF189">AS168</f>
        <v>-207.43094390781334</v>
      </c>
      <c r="V189" s="29">
        <f t="shared" si="306"/>
        <v>5533.859035850746</v>
      </c>
      <c r="W189" s="29">
        <f t="shared" si="306"/>
        <v>6524.88584474886</v>
      </c>
      <c r="X189" s="29">
        <f t="shared" si="306"/>
        <v>6469.604015616285</v>
      </c>
      <c r="Y189" s="29">
        <f t="shared" si="306"/>
        <v>6160.181527859484</v>
      </c>
      <c r="Z189" s="29">
        <f t="shared" si="306"/>
        <v>8396.129597197894</v>
      </c>
      <c r="AA189" s="29">
        <f t="shared" si="306"/>
        <v>7276.832233414378</v>
      </c>
      <c r="AB189" s="29">
        <f t="shared" si="306"/>
        <v>6132.315521628501</v>
      </c>
      <c r="AC189" s="29">
        <f t="shared" si="306"/>
        <v>8828.157349896479</v>
      </c>
      <c r="AD189" s="29">
        <f t="shared" si="306"/>
        <v>9102.924169833139</v>
      </c>
      <c r="AE189" s="29">
        <f t="shared" si="306"/>
        <v>8461.722679013332</v>
      </c>
      <c r="AF189" s="30">
        <f t="shared" si="306"/>
        <v>9537.795640748183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R189" s="2"/>
      <c r="BS189" s="2" t="s">
        <v>42</v>
      </c>
      <c r="BT189" s="19">
        <f>SUM(BT175:BV175)</f>
        <v>0.822797753411721</v>
      </c>
      <c r="BU189" s="19">
        <f>SUM(BW175:BY175)</f>
        <v>-1.891736549550222</v>
      </c>
      <c r="BV189" s="19">
        <f>SUM(BZ175:CB175)</f>
        <v>0.48938671574351744</v>
      </c>
      <c r="BW189" s="19">
        <f>SUM(CC175:CE175)</f>
        <v>0.4574706328964364</v>
      </c>
      <c r="BX189" s="19">
        <f>SUM(CF175:CH175)</f>
        <v>3.017546820355423</v>
      </c>
      <c r="BY189" s="19">
        <f>SUM(CI175:CK175)</f>
        <v>2.6616327387242267</v>
      </c>
      <c r="BZ189" s="19">
        <f>SUM(CL175:CN175)</f>
        <v>4.111273970832399</v>
      </c>
      <c r="CA189" s="19">
        <f>SUM(CO175:CQ175)</f>
        <v>5.130894736842106</v>
      </c>
      <c r="CB189" s="2"/>
      <c r="CC189" s="2"/>
      <c r="CD189" s="2"/>
      <c r="CE189" s="2"/>
    </row>
    <row r="190" spans="1:83" s="28" customFormat="1" ht="12.75">
      <c r="A190" s="11">
        <v>95</v>
      </c>
      <c r="B190" s="14">
        <f>local!B191/currency!B83</f>
        <v>8430.01039637022</v>
      </c>
      <c r="C190" s="14">
        <f>local!C191/currency!C83</f>
        <v>8529.37130279268</v>
      </c>
      <c r="D190" s="14">
        <f>local!D191/currency!D83</f>
        <v>10324.288550628724</v>
      </c>
      <c r="E190" s="14">
        <f>local!E191/currency!E83</f>
        <v>9821.237039685377</v>
      </c>
      <c r="F190" s="14">
        <f>local!F191/currency!F83</f>
        <v>10706.444530543717</v>
      </c>
      <c r="G190" s="14">
        <f>local!G191/currency!G83</f>
        <v>10551.783960485473</v>
      </c>
      <c r="H190" s="14">
        <f>local!H191/currency!H83</f>
        <v>11107.45621875961</v>
      </c>
      <c r="I190" s="14">
        <f>local!I191/currency!I83</f>
        <v>11149.620809412432</v>
      </c>
      <c r="J190" s="14">
        <f>local!J191/currency!J83</f>
        <v>10310.996443762639</v>
      </c>
      <c r="K190" s="14">
        <f>local!K191/currency!K83</f>
        <v>11278.97176569743</v>
      </c>
      <c r="L190" s="14">
        <f>local!L191/currency!L83</f>
        <v>11105.449398443028</v>
      </c>
      <c r="M190" s="14">
        <f>local!M191/currency!M83</f>
        <v>11191.7032512566</v>
      </c>
      <c r="N190" s="82">
        <f>SUM(B190:M190)</f>
        <v>124507.33366783793</v>
      </c>
      <c r="O190" s="84">
        <f>SUM(B190:M190)</f>
        <v>124507.33366783793</v>
      </c>
      <c r="P190" s="85"/>
      <c r="Q190" s="115">
        <f>SUM(B190:M190)</f>
        <v>124507.33366783793</v>
      </c>
      <c r="R190" s="2"/>
      <c r="S190" s="34"/>
      <c r="T190" s="28">
        <v>1998</v>
      </c>
      <c r="U190" s="29">
        <f>BE168</f>
        <v>2981.575898030129</v>
      </c>
      <c r="V190" s="29">
        <f aca="true" t="shared" si="307" ref="V190:AF190">BF168</f>
        <v>10195.753968253968</v>
      </c>
      <c r="W190" s="29">
        <f t="shared" si="307"/>
        <v>9733.600124329787</v>
      </c>
      <c r="X190" s="29">
        <f t="shared" si="307"/>
        <v>9291.581280264734</v>
      </c>
      <c r="Y190" s="29">
        <f t="shared" si="307"/>
        <v>9031.85185185185</v>
      </c>
      <c r="Z190" s="29">
        <f t="shared" si="307"/>
        <v>8665.796400369924</v>
      </c>
      <c r="AA190" s="29">
        <f t="shared" si="307"/>
        <v>9327.520784480923</v>
      </c>
      <c r="AB190" s="29">
        <f t="shared" si="307"/>
        <v>6198.8040096785335</v>
      </c>
      <c r="AC190" s="29">
        <f t="shared" si="307"/>
        <v>11504.562003120587</v>
      </c>
      <c r="AD190" s="29">
        <f t="shared" si="307"/>
        <v>11300.362737015661</v>
      </c>
      <c r="AE190" s="29">
        <f t="shared" si="307"/>
        <v>7425.250854192818</v>
      </c>
      <c r="AF190" s="29">
        <f t="shared" si="307"/>
        <v>12088.88699068933</v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R190" s="2"/>
      <c r="BS190" s="2" t="s">
        <v>43</v>
      </c>
      <c r="BT190" s="19">
        <f>SUM(BT176:BV176)</f>
        <v>-3.3850000000000002</v>
      </c>
      <c r="BU190" s="19">
        <f>SUM(BW176:BY176)</f>
        <v>-3.3310000000000004</v>
      </c>
      <c r="BV190" s="19">
        <f>SUM(BZ176:CB176)</f>
        <v>-3.5599999999999996</v>
      </c>
      <c r="BW190" s="19">
        <f>SUM(CC176:CE176)</f>
        <v>-2.7755000000000005</v>
      </c>
      <c r="BX190" s="19">
        <f>SUM(CF176:CH176)</f>
        <v>-1.9899999999999998</v>
      </c>
      <c r="BY190" s="19">
        <f>SUM(CI176:CK176)</f>
        <v>-1.4049999999999998</v>
      </c>
      <c r="BZ190" s="19">
        <f>SUM(CL176:CN176)</f>
        <v>0.17025999999999986</v>
      </c>
      <c r="CA190" s="19">
        <f>SUM(CO176:CQ176)</f>
        <v>0.43599999999999994</v>
      </c>
      <c r="CB190" s="2"/>
      <c r="CC190" s="2"/>
      <c r="CD190" s="2"/>
      <c r="CE190" s="2"/>
    </row>
    <row r="191" spans="1:83" s="28" customFormat="1" ht="12.75">
      <c r="A191" s="11">
        <v>96</v>
      </c>
      <c r="B191" s="14">
        <f>local!B192/currency!B84</f>
        <v>10932.948708928445</v>
      </c>
      <c r="C191" s="14">
        <f>local!C192/currency!C84</f>
        <v>10050.962627406569</v>
      </c>
      <c r="D191" s="14">
        <f>local!D192/currency!D84</f>
        <v>11650.581890434289</v>
      </c>
      <c r="E191" s="14">
        <f>local!E192/currency!E84</f>
        <v>11001.84606645839</v>
      </c>
      <c r="F191" s="14">
        <f>local!F192/currency!F84</f>
        <v>10829.663304446654</v>
      </c>
      <c r="G191" s="14">
        <f>local!G192/currency!G84</f>
        <v>10769.84217100034</v>
      </c>
      <c r="H191" s="14">
        <f>local!H192/currency!H84</f>
        <v>11152.24302366655</v>
      </c>
      <c r="I191" s="14">
        <f>local!I192/currency!I84</f>
        <v>10181.934022370096</v>
      </c>
      <c r="J191" s="14">
        <f>local!J192/currency!J84</f>
        <v>10482.885953699759</v>
      </c>
      <c r="K191" s="14">
        <f>local!K192/currency!K84</f>
        <v>11567.520871246184</v>
      </c>
      <c r="L191" s="14">
        <f>local!L192/currency!L84</f>
        <v>11320.216709438266</v>
      </c>
      <c r="M191" s="14">
        <f>local!M192/currency!M84</f>
        <v>11397.032573150356</v>
      </c>
      <c r="N191" s="82">
        <f>SUM(B191:M191)</f>
        <v>131337.6779222459</v>
      </c>
      <c r="O191" s="84">
        <f>SUM(B191:M191)</f>
        <v>131337.6779222459</v>
      </c>
      <c r="P191" s="85">
        <f>RATE(1,,-O190,O191)*100</f>
        <v>5.485897138099528</v>
      </c>
      <c r="Q191" s="115">
        <f>SUM(B191:M191)</f>
        <v>131337.6779222459</v>
      </c>
      <c r="R191" s="2"/>
      <c r="S191" s="34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30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R191" s="2"/>
      <c r="BS191" s="2" t="s">
        <v>45</v>
      </c>
      <c r="BT191" s="19">
        <f>SUM(BT177:BV177)</f>
        <v>-3.358449899816123</v>
      </c>
      <c r="BU191" s="19">
        <f>SUM(BW177:BY177)</f>
        <v>-3.1782349742221427</v>
      </c>
      <c r="BV191" s="19">
        <f>SUM(BZ177:CB177)</f>
        <v>-0.6555973419089529</v>
      </c>
      <c r="BW191" s="19">
        <f>SUM(CC177:CE177)</f>
        <v>1.8670036137037709</v>
      </c>
      <c r="BX191" s="19">
        <f>SUM(CF177:CH177)</f>
        <v>2.788734546932129</v>
      </c>
      <c r="BY191" s="19">
        <f>SUM(CI177:CK177)</f>
        <v>2.427072604538276</v>
      </c>
      <c r="BZ191" s="19">
        <f>SUM(CL177:CN177)</f>
        <v>3.1103967845335685</v>
      </c>
      <c r="CA191" s="19">
        <f>SUM(CO177:CQ177)</f>
        <v>2.582828386775387</v>
      </c>
      <c r="CB191" s="2"/>
      <c r="CC191" s="2"/>
      <c r="CD191" s="2"/>
      <c r="CE191" s="2"/>
    </row>
    <row r="192" spans="1:83" s="28" customFormat="1" ht="12.75">
      <c r="A192" s="11">
        <v>97</v>
      </c>
      <c r="B192" s="14">
        <f>local!B193/currency!B85</f>
        <v>11228.21989901145</v>
      </c>
      <c r="C192" s="14">
        <f>local!C193/currency!C85</f>
        <v>8902.15032550799</v>
      </c>
      <c r="D192" s="14">
        <f>local!D193/currency!D85</f>
        <v>11650.45162997681</v>
      </c>
      <c r="E192" s="14">
        <f>local!E193/currency!E85</f>
        <v>10985.915492957747</v>
      </c>
      <c r="F192" s="14">
        <f>local!F193/currency!F85</f>
        <v>11343.142238407921</v>
      </c>
      <c r="G192" s="14">
        <f>local!G193/currency!G85</f>
        <v>11163.041650316722</v>
      </c>
      <c r="H192" s="14">
        <f>local!H193/currency!H85</f>
        <v>12125.957094571291</v>
      </c>
      <c r="I192" s="14">
        <f>local!I193/currency!I85</f>
        <v>11061.142666221183</v>
      </c>
      <c r="J192" s="14">
        <f>local!J193/currency!J85</f>
        <v>11474.599723265466</v>
      </c>
      <c r="K192" s="14">
        <f>local!K193/currency!K85</f>
        <v>11323.746549399755</v>
      </c>
      <c r="L192" s="14">
        <f>local!L193/currency!L85</f>
        <v>10614.267385492445</v>
      </c>
      <c r="M192" s="14">
        <f>local!M193/currency!M85</f>
        <v>10632.28155339806</v>
      </c>
      <c r="N192" s="82">
        <f>SUM(B192:M192)</f>
        <v>132504.91620852685</v>
      </c>
      <c r="O192" s="84">
        <f>SUM(B192:M192)</f>
        <v>132504.91620852685</v>
      </c>
      <c r="P192" s="85">
        <f>RATE(1,,-O191,O192)*100</f>
        <v>0.8887307166889039</v>
      </c>
      <c r="Q192" s="115">
        <f>SUM(B192:M192)</f>
        <v>132504.91620852685</v>
      </c>
      <c r="R192" s="2"/>
      <c r="S192" s="34" t="s">
        <v>44</v>
      </c>
      <c r="T192" s="28">
        <v>1995</v>
      </c>
      <c r="U192" s="29">
        <f>U169</f>
        <v>46.81809106118635</v>
      </c>
      <c r="V192" s="29">
        <f aca="true" t="shared" si="308" ref="V192:AF192">V169</f>
        <v>-576.4204154629242</v>
      </c>
      <c r="W192" s="29">
        <f t="shared" si="308"/>
        <v>-394.2717940774746</v>
      </c>
      <c r="X192" s="29">
        <f t="shared" si="308"/>
        <v>-775.8312477654636</v>
      </c>
      <c r="Y192" s="29">
        <f t="shared" si="308"/>
        <v>-820.8130641296084</v>
      </c>
      <c r="Z192" s="29">
        <f t="shared" si="308"/>
        <v>-247.32423849225415</v>
      </c>
      <c r="AA192" s="29">
        <f t="shared" si="308"/>
        <v>-1029.726192944947</v>
      </c>
      <c r="AB192" s="29">
        <f t="shared" si="308"/>
        <v>-573.3928697994197</v>
      </c>
      <c r="AC192" s="29">
        <f t="shared" si="308"/>
        <v>63.454431350673985</v>
      </c>
      <c r="AD192" s="29">
        <f t="shared" si="308"/>
        <v>-757.1288102261551</v>
      </c>
      <c r="AE192" s="29">
        <f t="shared" si="308"/>
        <v>-133.7579617834399</v>
      </c>
      <c r="AF192" s="30">
        <f t="shared" si="308"/>
        <v>-1040.628335913696</v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s="28" customFormat="1" ht="12.75">
      <c r="A193" s="11">
        <v>98</v>
      </c>
      <c r="B193" s="68">
        <f>local!B194/currency!B86</f>
        <v>7892.545485655621</v>
      </c>
      <c r="C193" s="68">
        <v>8905</v>
      </c>
      <c r="D193" s="68">
        <f>local!D194/currency!D86</f>
        <v>9933.213777750294</v>
      </c>
      <c r="E193" s="68">
        <f>local!E194/currency!E86</f>
        <v>8719.00568359253</v>
      </c>
      <c r="F193" s="68">
        <f>local!F194/currency!F86</f>
        <v>7919.057502136491</v>
      </c>
      <c r="G193" s="68">
        <f>local!G194/currency!G86</f>
        <v>8540.081401521855</v>
      </c>
      <c r="H193" s="68">
        <f>local!H194/currency!H86</f>
        <v>8473.385255021374</v>
      </c>
      <c r="I193" s="68">
        <f>local!I194/currency!I86</f>
        <v>8406.887900558786</v>
      </c>
      <c r="J193" s="68">
        <f>local!J194/currency!J86</f>
        <v>8170.000000000001</v>
      </c>
      <c r="K193" s="68">
        <f>local!K194/currency!K86</f>
        <v>8285.06980430409</v>
      </c>
      <c r="L193" s="68">
        <f>local!L194/currency!L86</f>
        <v>7995.35934542346</v>
      </c>
      <c r="M193" s="68">
        <f>local!M194/currency!M86</f>
        <v>8680.513503693835</v>
      </c>
      <c r="N193" s="82">
        <f>SUM(B193:M193)</f>
        <v>101920.11965965833</v>
      </c>
      <c r="O193" s="84">
        <f>SUM(B193:D193)</f>
        <v>26730.759263405915</v>
      </c>
      <c r="P193" s="84">
        <f>RATE(1,,-O194,O193)*100</f>
        <v>-15.890283184655493</v>
      </c>
      <c r="Q193" s="114">
        <f>SUM(B193:M193)</f>
        <v>101920.11965965833</v>
      </c>
      <c r="R193" s="2"/>
      <c r="S193" s="34"/>
      <c r="T193" s="28">
        <v>1996</v>
      </c>
      <c r="U193" s="29">
        <f aca="true" t="shared" si="309" ref="U193:AF193">AG169</f>
        <v>-165.34158868641316</v>
      </c>
      <c r="V193" s="29">
        <f t="shared" si="309"/>
        <v>-1300.9626274065686</v>
      </c>
      <c r="W193" s="29">
        <f t="shared" si="309"/>
        <v>-539.3130854385472</v>
      </c>
      <c r="X193" s="29">
        <f t="shared" si="309"/>
        <v>-626.2425447316091</v>
      </c>
      <c r="Y193" s="29">
        <f t="shared" si="309"/>
        <v>-305.44111379457354</v>
      </c>
      <c r="Z193" s="29">
        <f t="shared" si="309"/>
        <v>-850.8856591347776</v>
      </c>
      <c r="AA193" s="29">
        <f t="shared" si="309"/>
        <v>-527.0222536206293</v>
      </c>
      <c r="AB193" s="29">
        <f t="shared" si="309"/>
        <v>-92.02888291094314</v>
      </c>
      <c r="AC193" s="29">
        <f t="shared" si="309"/>
        <v>-69.59238744496542</v>
      </c>
      <c r="AD193" s="29">
        <f t="shared" si="309"/>
        <v>-457.43257118174733</v>
      </c>
      <c r="AE193" s="29">
        <f t="shared" si="309"/>
        <v>-760.6216139150274</v>
      </c>
      <c r="AF193" s="30">
        <f t="shared" si="309"/>
        <v>-629.0430833821229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R193" s="2"/>
      <c r="BS193" s="2"/>
      <c r="BT193" s="19"/>
      <c r="BU193" s="19"/>
      <c r="BV193" s="19"/>
      <c r="BW193" s="19"/>
      <c r="BX193" s="19"/>
      <c r="BY193" s="19"/>
      <c r="BZ193" s="2"/>
      <c r="CA193" s="2"/>
      <c r="CB193" s="2"/>
      <c r="CC193" s="2"/>
      <c r="CD193" s="2"/>
      <c r="CE193" s="2"/>
    </row>
    <row r="194" spans="1:83" s="28" customFormat="1" ht="12.75">
      <c r="A194" s="16" t="s">
        <v>15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3"/>
      <c r="L194" s="3"/>
      <c r="M194" s="3"/>
      <c r="N194" s="82"/>
      <c r="O194" s="86">
        <f>SUM(B192:D192)</f>
        <v>31780.82185449625</v>
      </c>
      <c r="P194" s="84"/>
      <c r="Q194" s="84"/>
      <c r="R194" s="2"/>
      <c r="S194" s="34"/>
      <c r="T194" s="28">
        <v>1997</v>
      </c>
      <c r="U194" s="29">
        <f aca="true" t="shared" si="310" ref="U194:AF194">AS169</f>
        <v>-524.8559846383614</v>
      </c>
      <c r="V194" s="29">
        <f t="shared" si="310"/>
        <v>-741.2000112730038</v>
      </c>
      <c r="W194" s="29">
        <f t="shared" si="310"/>
        <v>-873.3137870757928</v>
      </c>
      <c r="X194" s="29">
        <f t="shared" si="310"/>
        <v>-215.08360507874931</v>
      </c>
      <c r="Y194" s="29">
        <f t="shared" si="310"/>
        <v>-622.5149884061811</v>
      </c>
      <c r="Z194" s="29">
        <f t="shared" si="310"/>
        <v>-594.90442289366</v>
      </c>
      <c r="AA194" s="29">
        <f t="shared" si="310"/>
        <v>-1058.839759950335</v>
      </c>
      <c r="AB194" s="29">
        <f t="shared" si="310"/>
        <v>-1019.0444370197129</v>
      </c>
      <c r="AC194" s="29">
        <f t="shared" si="310"/>
        <v>-236.5421361270328</v>
      </c>
      <c r="AD194" s="29">
        <f t="shared" si="310"/>
        <v>-396.09680939847203</v>
      </c>
      <c r="AE194" s="29">
        <f t="shared" si="310"/>
        <v>-406.39358871451986</v>
      </c>
      <c r="AF194" s="30">
        <f t="shared" si="310"/>
        <v>-379.8543689320395</v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R194" s="2"/>
      <c r="BS194" s="2"/>
      <c r="CB194" s="2"/>
      <c r="CC194" s="2"/>
      <c r="CD194" s="2"/>
      <c r="CE194" s="2"/>
    </row>
    <row r="195" spans="1:79" s="28" customFormat="1" ht="12.75">
      <c r="A195" s="2">
        <v>96</v>
      </c>
      <c r="B195" s="18">
        <f aca="true" t="shared" si="311" ref="B195:M195">RATE(1,,-B190,B191)*100</f>
        <v>29.690809321373244</v>
      </c>
      <c r="C195" s="18">
        <f t="shared" si="311"/>
        <v>17.839431191319918</v>
      </c>
      <c r="D195" s="18">
        <f t="shared" si="311"/>
        <v>12.846341259270567</v>
      </c>
      <c r="E195" s="18">
        <f t="shared" si="311"/>
        <v>12.020980880539204</v>
      </c>
      <c r="F195" s="18">
        <f t="shared" si="311"/>
        <v>1.150884157214061</v>
      </c>
      <c r="G195" s="18">
        <f t="shared" si="311"/>
        <v>2.0665530239384604</v>
      </c>
      <c r="H195" s="18">
        <f t="shared" si="311"/>
        <v>0.4032138774609781</v>
      </c>
      <c r="I195" s="18">
        <f t="shared" si="311"/>
        <v>-8.679100424881016</v>
      </c>
      <c r="J195" s="18">
        <f t="shared" si="311"/>
        <v>1.6670504240266788</v>
      </c>
      <c r="K195" s="18">
        <f t="shared" si="311"/>
        <v>2.558292648859297</v>
      </c>
      <c r="L195" s="18">
        <f t="shared" si="311"/>
        <v>1.9338912212354828</v>
      </c>
      <c r="M195" s="18">
        <f t="shared" si="311"/>
        <v>1.8346565959091274</v>
      </c>
      <c r="N195" s="18">
        <f aca="true" t="shared" si="312" ref="N195:Q197">RATE(1,,-N190,N191)*100</f>
        <v>5.485897138099528</v>
      </c>
      <c r="O195" s="18">
        <f t="shared" si="312"/>
        <v>5.485897138099528</v>
      </c>
      <c r="P195" s="18" t="e">
        <f t="shared" si="312"/>
        <v>#NUM!</v>
      </c>
      <c r="Q195" s="18">
        <f t="shared" si="312"/>
        <v>5.485897138099528</v>
      </c>
      <c r="R195" s="2"/>
      <c r="S195" s="34"/>
      <c r="T195" s="28">
        <v>1998</v>
      </c>
      <c r="U195" s="29">
        <f aca="true" t="shared" si="313" ref="U195:Z195">BE169</f>
        <v>391.8325443449485</v>
      </c>
      <c r="V195" s="29">
        <f t="shared" si="313"/>
        <v>6</v>
      </c>
      <c r="W195" s="29">
        <f t="shared" si="313"/>
        <v>550.3679426133203</v>
      </c>
      <c r="X195" s="29">
        <f t="shared" si="313"/>
        <v>746.3618762101069</v>
      </c>
      <c r="Y195" s="29">
        <f t="shared" si="313"/>
        <v>833.8420217311686</v>
      </c>
      <c r="Z195" s="29">
        <f t="shared" si="313"/>
        <v>864.1538370789822</v>
      </c>
      <c r="AA195" s="29">
        <f aca="true" t="shared" si="314" ref="AA195:AF195">BK169</f>
        <v>696.2581249634004</v>
      </c>
      <c r="AB195" s="29">
        <f t="shared" si="314"/>
        <v>325.0085528566542</v>
      </c>
      <c r="AC195" s="29">
        <f t="shared" si="314"/>
        <v>1334.999999999999</v>
      </c>
      <c r="AD195" s="29">
        <f t="shared" si="314"/>
        <v>1091.1418642931167</v>
      </c>
      <c r="AE195" s="29">
        <f t="shared" si="314"/>
        <v>864.6272211027663</v>
      </c>
      <c r="AF195" s="29">
        <f t="shared" si="314"/>
        <v>429.3326874167378</v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19"/>
      <c r="BO195" s="19"/>
      <c r="BP195" s="19"/>
      <c r="BQ195" s="19"/>
      <c r="BR195" s="19"/>
      <c r="BS195" s="2"/>
      <c r="BT195" s="2" t="s">
        <v>122</v>
      </c>
      <c r="BU195" s="2" t="s">
        <v>123</v>
      </c>
      <c r="BV195" s="2" t="s">
        <v>124</v>
      </c>
      <c r="BW195" s="2" t="s">
        <v>125</v>
      </c>
      <c r="BX195" s="2" t="s">
        <v>126</v>
      </c>
      <c r="BY195" s="2" t="s">
        <v>127</v>
      </c>
      <c r="BZ195" s="2" t="s">
        <v>128</v>
      </c>
      <c r="CA195" s="2" t="s">
        <v>129</v>
      </c>
    </row>
    <row r="196" spans="1:79" s="28" customFormat="1" ht="12.75">
      <c r="A196" s="2">
        <v>97</v>
      </c>
      <c r="B196" s="18">
        <f aca="true" t="shared" si="315" ref="B196:M197">RATE(1,,-B191,B192)*100</f>
        <v>2.7007461385222706</v>
      </c>
      <c r="C196" s="18">
        <f t="shared" si="315"/>
        <v>-11.429873381143054</v>
      </c>
      <c r="D196" s="18">
        <f t="shared" si="315"/>
        <v>-0.0011180596703550497</v>
      </c>
      <c r="E196" s="18">
        <f t="shared" si="315"/>
        <v>-0.14479909466477278</v>
      </c>
      <c r="F196" s="18">
        <f t="shared" si="315"/>
        <v>4.741411801329335</v>
      </c>
      <c r="G196" s="18">
        <f t="shared" si="315"/>
        <v>3.650930747853851</v>
      </c>
      <c r="H196" s="18">
        <f t="shared" si="315"/>
        <v>8.731105203127214</v>
      </c>
      <c r="I196" s="18">
        <f t="shared" si="315"/>
        <v>8.634986653021246</v>
      </c>
      <c r="J196" s="18">
        <f t="shared" si="315"/>
        <v>9.460312493581029</v>
      </c>
      <c r="K196" s="18">
        <f t="shared" si="315"/>
        <v>-2.107403345624292</v>
      </c>
      <c r="L196" s="18">
        <f t="shared" si="315"/>
        <v>-6.236182063168749</v>
      </c>
      <c r="M196" s="18">
        <f t="shared" si="315"/>
        <v>-6.710088918706182</v>
      </c>
      <c r="N196" s="18">
        <f t="shared" si="312"/>
        <v>0.8887307166889039</v>
      </c>
      <c r="O196" s="18">
        <f t="shared" si="312"/>
        <v>0.8887307166889039</v>
      </c>
      <c r="P196" s="18">
        <f t="shared" si="312"/>
        <v>-83.79971963898714</v>
      </c>
      <c r="Q196" s="18">
        <f t="shared" si="312"/>
        <v>0.8887307166889039</v>
      </c>
      <c r="R196" s="2"/>
      <c r="S196" s="34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0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19"/>
      <c r="BO196" s="19"/>
      <c r="BP196" s="19"/>
      <c r="BQ196" s="19"/>
      <c r="BR196" s="19"/>
      <c r="BS196" s="2" t="s">
        <v>54</v>
      </c>
      <c r="BT196" s="82">
        <v>11.851313936691792</v>
      </c>
      <c r="BU196" s="82">
        <v>21.02591514067366</v>
      </c>
      <c r="BV196" s="82">
        <v>22.23730510493936</v>
      </c>
      <c r="BW196" s="82">
        <v>27.102442489594655</v>
      </c>
      <c r="BX196" s="82">
        <v>22.910929990613887</v>
      </c>
      <c r="BY196" s="82">
        <v>26.98922953248651</v>
      </c>
      <c r="BZ196" s="102">
        <v>27.030886797280044</v>
      </c>
      <c r="CA196" s="102">
        <v>30.814500581897803</v>
      </c>
    </row>
    <row r="197" spans="1:77" s="28" customFormat="1" ht="12.75">
      <c r="A197" s="20">
        <v>98</v>
      </c>
      <c r="B197" s="113">
        <f>RATE(1,,-B192,B193)*100</f>
        <v>-29.707954095639927</v>
      </c>
      <c r="C197" s="113">
        <f>RATE(1,,-C192,C193)*100</f>
        <v>0.03201108033242188</v>
      </c>
      <c r="D197" s="113">
        <f t="shared" si="315"/>
        <v>-14.73966766926042</v>
      </c>
      <c r="E197" s="113">
        <f t="shared" si="315"/>
        <v>-20.63469185447827</v>
      </c>
      <c r="F197" s="113">
        <f t="shared" si="315"/>
        <v>-30.186386314344777</v>
      </c>
      <c r="G197" s="113">
        <f t="shared" si="315"/>
        <v>-23.496823992593878</v>
      </c>
      <c r="H197" s="113">
        <f t="shared" si="315"/>
        <v>-30.12192613798006</v>
      </c>
      <c r="I197" s="113">
        <f t="shared" si="315"/>
        <v>-23.99620767724145</v>
      </c>
      <c r="J197" s="113">
        <f t="shared" si="315"/>
        <v>-28.799259259259248</v>
      </c>
      <c r="K197" s="113">
        <f t="shared" si="315"/>
        <v>-26.834552785506645</v>
      </c>
      <c r="L197" s="113">
        <f t="shared" si="315"/>
        <v>-24.673469632473203</v>
      </c>
      <c r="M197" s="113">
        <f t="shared" si="315"/>
        <v>-18.35700117516586</v>
      </c>
      <c r="N197" s="113">
        <f t="shared" si="312"/>
        <v>-23.082008897493523</v>
      </c>
      <c r="O197" s="113">
        <f t="shared" si="312"/>
        <v>-79.82659056865563</v>
      </c>
      <c r="P197" s="113" t="e">
        <f t="shared" si="312"/>
        <v>#NUM!</v>
      </c>
      <c r="Q197" s="113">
        <f t="shared" si="312"/>
        <v>-23.082008897493523</v>
      </c>
      <c r="R197" s="2"/>
      <c r="S197" s="34" t="s">
        <v>55</v>
      </c>
      <c r="T197" s="28">
        <v>1995</v>
      </c>
      <c r="U197" s="29">
        <f>U170</f>
        <v>-106.5</v>
      </c>
      <c r="V197" s="29">
        <f aca="true" t="shared" si="316" ref="V197:AF197">V170</f>
        <v>816.4000000000005</v>
      </c>
      <c r="W197" s="29">
        <f t="shared" si="316"/>
        <v>735.8999999999996</v>
      </c>
      <c r="X197" s="29">
        <f t="shared" si="316"/>
        <v>-43.29999999999927</v>
      </c>
      <c r="Y197" s="29">
        <f t="shared" si="316"/>
        <v>751.8999999999996</v>
      </c>
      <c r="Z197" s="29">
        <f t="shared" si="316"/>
        <v>-562.5</v>
      </c>
      <c r="AA197" s="29">
        <f t="shared" si="316"/>
        <v>666.6000000000004</v>
      </c>
      <c r="AB197" s="29">
        <f t="shared" si="316"/>
        <v>921.8000000000011</v>
      </c>
      <c r="AC197" s="29">
        <f t="shared" si="316"/>
        <v>663.7999999999993</v>
      </c>
      <c r="AD197" s="29">
        <f t="shared" si="316"/>
        <v>1374.699999999999</v>
      </c>
      <c r="AE197" s="29">
        <f t="shared" si="316"/>
        <v>1390.7000000000007</v>
      </c>
      <c r="AF197" s="30">
        <f t="shared" si="316"/>
        <v>1256.2000000000007</v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19"/>
      <c r="BO197" s="19"/>
      <c r="BP197" s="19"/>
      <c r="BQ197" s="19"/>
      <c r="BR197" s="19"/>
      <c r="BS197" s="2"/>
      <c r="BT197" s="2"/>
      <c r="BU197" s="2"/>
      <c r="BV197" s="2"/>
      <c r="BW197" s="2"/>
      <c r="BX197" s="2"/>
      <c r="BY197" s="2"/>
    </row>
    <row r="198" spans="1:77" s="28" customFormat="1" ht="12.75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2"/>
      <c r="O198" s="2"/>
      <c r="P198" s="2"/>
      <c r="Q198" s="2"/>
      <c r="R198" s="2"/>
      <c r="S198" s="34"/>
      <c r="T198" s="28">
        <v>1996</v>
      </c>
      <c r="U198" s="29">
        <f aca="true" t="shared" si="317" ref="U198:AF198">AG170</f>
        <v>999.7000000000007</v>
      </c>
      <c r="V198" s="29">
        <f t="shared" si="317"/>
        <v>582.2999999999993</v>
      </c>
      <c r="W198" s="29">
        <f t="shared" si="317"/>
        <v>853.6999999999989</v>
      </c>
      <c r="X198" s="29">
        <f t="shared" si="317"/>
        <v>813.2999999999993</v>
      </c>
      <c r="Y198" s="29">
        <f t="shared" si="317"/>
        <v>1884.6000000000004</v>
      </c>
      <c r="Z198" s="29">
        <f t="shared" si="317"/>
        <v>368.7000000000007</v>
      </c>
      <c r="AA198" s="29">
        <f t="shared" si="317"/>
        <v>1324.6000000000004</v>
      </c>
      <c r="AB198" s="29">
        <f t="shared" si="317"/>
        <v>1084</v>
      </c>
      <c r="AC198" s="29">
        <f t="shared" si="317"/>
        <v>2066</v>
      </c>
      <c r="AD198" s="29">
        <f t="shared" si="317"/>
        <v>1054.2000000000007</v>
      </c>
      <c r="AE198" s="29">
        <f t="shared" si="317"/>
        <v>1262</v>
      </c>
      <c r="AF198" s="30">
        <f t="shared" si="317"/>
        <v>2149.3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19"/>
      <c r="BO198" s="19"/>
      <c r="BP198" s="19"/>
      <c r="BQ198" s="19"/>
      <c r="BR198" s="19"/>
      <c r="BS198" s="2"/>
      <c r="BT198" s="2"/>
      <c r="BU198" s="2"/>
      <c r="BV198" s="2"/>
      <c r="BW198" s="2"/>
      <c r="BX198" s="2"/>
      <c r="BY198" s="2"/>
    </row>
    <row r="199" spans="1:77" s="28" customFormat="1" ht="12.75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"/>
      <c r="O199" s="2"/>
      <c r="P199" s="2"/>
      <c r="Q199" s="2"/>
      <c r="R199" s="2"/>
      <c r="S199" s="34"/>
      <c r="T199" s="28">
        <v>1997</v>
      </c>
      <c r="U199" s="29">
        <f aca="true" t="shared" si="318" ref="U199:AF199">AS170</f>
        <v>1020</v>
      </c>
      <c r="V199" s="29">
        <f t="shared" si="318"/>
        <v>174.30000000000018</v>
      </c>
      <c r="W199" s="29">
        <f t="shared" si="318"/>
        <v>508.5</v>
      </c>
      <c r="X199" s="29">
        <f t="shared" si="318"/>
        <v>-239</v>
      </c>
      <c r="Y199" s="29">
        <f t="shared" si="318"/>
        <v>1556</v>
      </c>
      <c r="Z199" s="29">
        <f t="shared" si="318"/>
        <v>265.7999999999993</v>
      </c>
      <c r="AA199" s="29">
        <f t="shared" si="318"/>
        <v>514.7999999999993</v>
      </c>
      <c r="AB199" s="29">
        <f t="shared" si="318"/>
        <v>278.59999999999854</v>
      </c>
      <c r="AC199" s="29">
        <f t="shared" si="318"/>
        <v>1087.1000000000004</v>
      </c>
      <c r="AD199" s="29">
        <f t="shared" si="318"/>
        <v>978.0052999999989</v>
      </c>
      <c r="AE199" s="29">
        <f t="shared" si="318"/>
        <v>1251.3270000000011</v>
      </c>
      <c r="AF199" s="30">
        <f t="shared" si="318"/>
        <v>-129.34200000000055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19"/>
      <c r="BO199" s="19"/>
      <c r="BP199" s="19"/>
      <c r="BQ199" s="19"/>
      <c r="BR199" s="19"/>
      <c r="BS199" s="2"/>
      <c r="BT199" s="2"/>
      <c r="BU199" s="2"/>
      <c r="BV199" s="2"/>
      <c r="BW199" s="2"/>
      <c r="BX199" s="2"/>
      <c r="BY199" s="2"/>
    </row>
    <row r="200" spans="1:77" s="28" customFormat="1" ht="12.75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"/>
      <c r="O200" s="2"/>
      <c r="P200" s="2"/>
      <c r="Q200" s="2"/>
      <c r="R200" s="2"/>
      <c r="S200" s="66"/>
      <c r="T200" s="32">
        <v>1998</v>
      </c>
      <c r="U200" s="33">
        <f aca="true" t="shared" si="319" ref="U200:Z200">BE170</f>
        <v>121.89999999999964</v>
      </c>
      <c r="V200" s="33">
        <f t="shared" si="319"/>
        <v>-619.1599999999999</v>
      </c>
      <c r="W200" s="33">
        <f t="shared" si="319"/>
        <v>412.5</v>
      </c>
      <c r="X200" s="33">
        <f t="shared" si="319"/>
        <v>275</v>
      </c>
      <c r="Y200" s="33">
        <f t="shared" si="319"/>
        <v>581.5</v>
      </c>
      <c r="Z200" s="33">
        <f t="shared" si="319"/>
        <v>-274.1860000000015</v>
      </c>
      <c r="AA200" s="33">
        <f aca="true" t="shared" si="320" ref="AA200:AF200">BK170</f>
        <v>1054</v>
      </c>
      <c r="AB200" s="33">
        <f t="shared" si="320"/>
        <v>1135.5</v>
      </c>
      <c r="AC200" s="33">
        <f t="shared" si="320"/>
        <v>1100</v>
      </c>
      <c r="AD200" s="33">
        <f t="shared" si="320"/>
        <v>-32.32300000000032</v>
      </c>
      <c r="AE200" s="33">
        <f t="shared" si="320"/>
        <v>1578.3999999999996</v>
      </c>
      <c r="AF200" s="33">
        <f t="shared" si="320"/>
        <v>-305</v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19"/>
      <c r="BO200" s="19"/>
      <c r="BP200" s="19"/>
      <c r="BQ200" s="19"/>
      <c r="BR200" s="19"/>
      <c r="BS200" s="2"/>
      <c r="BT200" s="2"/>
      <c r="BU200" s="2"/>
      <c r="BV200" s="2"/>
      <c r="BW200" s="2"/>
      <c r="BX200" s="2"/>
      <c r="BY200" s="2"/>
    </row>
    <row r="201" spans="1:77" s="28" customFormat="1" ht="12.75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19"/>
      <c r="BO201" s="19"/>
      <c r="BP201" s="19"/>
      <c r="BQ201" s="19"/>
      <c r="BR201" s="19"/>
      <c r="BS201" s="2"/>
      <c r="BT201" s="2"/>
      <c r="BU201" s="2"/>
      <c r="BV201" s="2"/>
      <c r="BW201" s="2"/>
      <c r="BX201" s="2"/>
      <c r="BY201" s="2"/>
    </row>
    <row r="202" spans="1:77" s="28" customFormat="1" ht="12.75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L202" s="2"/>
      <c r="BM202" s="2"/>
      <c r="BN202" s="19"/>
      <c r="BO202" s="19"/>
      <c r="BP202" s="19"/>
      <c r="BQ202" s="19"/>
      <c r="BR202" s="19"/>
      <c r="BS202" s="2"/>
      <c r="BT202" s="2"/>
      <c r="BU202" s="2"/>
      <c r="BV202" s="2"/>
      <c r="BW202" s="2"/>
      <c r="BX202" s="2"/>
      <c r="BY202" s="2"/>
    </row>
    <row r="203" spans="1:77" s="28" customFormat="1" ht="12.75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28" customFormat="1" ht="12.75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28" customFormat="1" ht="12.75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28" customFormat="1" ht="12.75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"/>
      <c r="O206" s="2"/>
      <c r="P206" s="2"/>
      <c r="Q206" s="2"/>
      <c r="R206" s="2"/>
      <c r="T206" s="2"/>
      <c r="U206" s="22">
        <v>34700</v>
      </c>
      <c r="V206" s="60" t="s">
        <v>2</v>
      </c>
      <c r="W206" s="60" t="s">
        <v>3</v>
      </c>
      <c r="X206" s="60" t="s">
        <v>4</v>
      </c>
      <c r="Y206" s="60" t="s">
        <v>5</v>
      </c>
      <c r="Z206" s="60" t="s">
        <v>6</v>
      </c>
      <c r="AA206" s="60" t="s">
        <v>7</v>
      </c>
      <c r="AB206" s="60" t="s">
        <v>8</v>
      </c>
      <c r="AC206" s="60" t="s">
        <v>9</v>
      </c>
      <c r="AD206" s="60" t="s">
        <v>10</v>
      </c>
      <c r="AE206" s="60" t="s">
        <v>11</v>
      </c>
      <c r="AF206" s="60" t="s">
        <v>12</v>
      </c>
      <c r="AG206" s="60">
        <v>35065</v>
      </c>
      <c r="AH206" s="60" t="s">
        <v>2</v>
      </c>
      <c r="AI206" s="60" t="s">
        <v>3</v>
      </c>
      <c r="AJ206" s="60" t="s">
        <v>4</v>
      </c>
      <c r="AK206" s="60" t="s">
        <v>5</v>
      </c>
      <c r="AL206" s="60" t="s">
        <v>6</v>
      </c>
      <c r="AM206" s="60" t="s">
        <v>7</v>
      </c>
      <c r="AN206" s="60" t="s">
        <v>8</v>
      </c>
      <c r="AO206" s="60" t="s">
        <v>9</v>
      </c>
      <c r="AP206" s="60" t="s">
        <v>10</v>
      </c>
      <c r="AQ206" s="60" t="s">
        <v>11</v>
      </c>
      <c r="AR206" s="60" t="s">
        <v>12</v>
      </c>
      <c r="AS206" s="22">
        <v>35431</v>
      </c>
      <c r="AT206" s="60" t="s">
        <v>2</v>
      </c>
      <c r="AU206" s="60" t="s">
        <v>3</v>
      </c>
      <c r="AV206" s="60" t="s">
        <v>4</v>
      </c>
      <c r="AW206" s="60" t="s">
        <v>5</v>
      </c>
      <c r="AX206" s="60" t="s">
        <v>6</v>
      </c>
      <c r="AY206" s="60" t="s">
        <v>7</v>
      </c>
      <c r="AZ206" s="60" t="s">
        <v>8</v>
      </c>
      <c r="BA206" s="60" t="s">
        <v>9</v>
      </c>
      <c r="BB206" s="60" t="s">
        <v>10</v>
      </c>
      <c r="BC206" s="60" t="s">
        <v>11</v>
      </c>
      <c r="BD206" s="60" t="s">
        <v>12</v>
      </c>
      <c r="BE206" s="22">
        <v>35796</v>
      </c>
      <c r="BF206" s="60" t="s">
        <v>2</v>
      </c>
      <c r="BG206" s="60" t="s">
        <v>3</v>
      </c>
      <c r="BH206" s="60" t="s">
        <v>4</v>
      </c>
      <c r="BI206" s="60" t="s">
        <v>5</v>
      </c>
      <c r="BJ206" s="60" t="s">
        <v>6</v>
      </c>
      <c r="BK206" s="60" t="s">
        <v>7</v>
      </c>
      <c r="BL206" s="60" t="s">
        <v>8</v>
      </c>
      <c r="BM206" s="60" t="s">
        <v>9</v>
      </c>
      <c r="BN206" s="60" t="s">
        <v>10</v>
      </c>
      <c r="BO206" s="60" t="s">
        <v>11</v>
      </c>
      <c r="BP206" s="60" t="s">
        <v>12</v>
      </c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28" customFormat="1" ht="12.75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"/>
      <c r="O207" s="2"/>
      <c r="P207" s="2"/>
      <c r="Q207" s="2"/>
      <c r="R207" s="2"/>
      <c r="S207" s="35" t="s">
        <v>46</v>
      </c>
      <c r="T207" s="2" t="s">
        <v>58</v>
      </c>
      <c r="U207" s="7">
        <f aca="true" t="shared" si="321" ref="U207:BG207">T13</f>
        <v>-2379.953724862513</v>
      </c>
      <c r="V207" s="7">
        <f t="shared" si="321"/>
        <v>-2586.861364083801</v>
      </c>
      <c r="W207" s="7">
        <f t="shared" si="321"/>
        <v>-3731.284210972706</v>
      </c>
      <c r="X207" s="7">
        <f t="shared" si="321"/>
        <v>-2655.728023200434</v>
      </c>
      <c r="Y207" s="7">
        <f t="shared" si="321"/>
        <v>-3632.4168576046977</v>
      </c>
      <c r="Z207" s="7">
        <f t="shared" si="321"/>
        <v>-3546.6870068939133</v>
      </c>
      <c r="AA207" s="7">
        <f t="shared" si="321"/>
        <v>-3146.441699142226</v>
      </c>
      <c r="AB207" s="7">
        <f t="shared" si="321"/>
        <v>-3360.97867749093</v>
      </c>
      <c r="AC207" s="7">
        <f t="shared" si="321"/>
        <v>-1967.3260984002482</v>
      </c>
      <c r="AD207" s="7">
        <f t="shared" si="321"/>
        <v>-2346.54985928303</v>
      </c>
      <c r="AE207" s="7">
        <f t="shared" si="321"/>
        <v>-2034.9617795034246</v>
      </c>
      <c r="AF207" s="7">
        <f t="shared" si="321"/>
        <v>-984.6844766047652</v>
      </c>
      <c r="AG207" s="7">
        <f t="shared" si="321"/>
        <v>-4989.780626266576</v>
      </c>
      <c r="AH207" s="7">
        <f t="shared" si="321"/>
        <v>-4134.561012464492</v>
      </c>
      <c r="AI207" s="7">
        <f t="shared" si="321"/>
        <v>-2678.170900553687</v>
      </c>
      <c r="AJ207" s="7">
        <f t="shared" si="321"/>
        <v>-5380.342569463006</v>
      </c>
      <c r="AK207" s="7">
        <f t="shared" si="321"/>
        <v>-3958.0243801983343</v>
      </c>
      <c r="AL207" s="7">
        <f t="shared" si="321"/>
        <v>-2578.4162970170983</v>
      </c>
      <c r="AM207" s="7">
        <f t="shared" si="321"/>
        <v>-5521.708678038707</v>
      </c>
      <c r="AN207" s="7">
        <f t="shared" si="321"/>
        <v>-4827.331702793959</v>
      </c>
      <c r="AO207" s="7">
        <f t="shared" si="321"/>
        <v>-2382.7403039514174</v>
      </c>
      <c r="AP207" s="7">
        <f t="shared" si="321"/>
        <v>-3517.5597123620028</v>
      </c>
      <c r="AQ207" s="7">
        <f t="shared" si="321"/>
        <v>-3299.3148603098125</v>
      </c>
      <c r="AR207" s="7">
        <f t="shared" si="321"/>
        <v>-1924.441037001503</v>
      </c>
      <c r="AS207" s="7">
        <f t="shared" si="321"/>
        <v>-5821.63876346924</v>
      </c>
      <c r="AT207" s="7">
        <f t="shared" si="321"/>
        <v>-3085.6534721613752</v>
      </c>
      <c r="AU207" s="7">
        <f t="shared" si="321"/>
        <v>-2617.459910773792</v>
      </c>
      <c r="AV207" s="7">
        <f t="shared" si="321"/>
        <v>-4040.493251978889</v>
      </c>
      <c r="AW207" s="7">
        <f t="shared" si="321"/>
        <v>-1324.9270947525001</v>
      </c>
      <c r="AX207" s="7">
        <f t="shared" si="321"/>
        <v>-2433.751177040973</v>
      </c>
      <c r="AY207" s="7">
        <f t="shared" si="321"/>
        <v>-2260.3659197864763</v>
      </c>
      <c r="AZ207" s="7">
        <f t="shared" si="321"/>
        <v>-94.0437816867452</v>
      </c>
      <c r="BA207" s="7">
        <f t="shared" si="321"/>
        <v>724.1989185427883</v>
      </c>
      <c r="BB207" s="7">
        <f t="shared" si="321"/>
        <v>155.8469947634403</v>
      </c>
      <c r="BC207" s="7">
        <f t="shared" si="321"/>
        <v>1862.0334619958048</v>
      </c>
      <c r="BD207" s="7">
        <f t="shared" si="321"/>
        <v>3790.093789840961</v>
      </c>
      <c r="BE207" s="7">
        <f t="shared" si="321"/>
        <v>3450.9850868136527</v>
      </c>
      <c r="BF207" s="7">
        <f t="shared" si="321"/>
        <v>6873.7898408932415</v>
      </c>
      <c r="BG207" s="7">
        <f t="shared" si="321"/>
        <v>7375.606439580653</v>
      </c>
      <c r="BH207" s="7">
        <f aca="true" t="shared" si="322" ref="BH207:BM207">BG13</f>
        <v>6034.45999027618</v>
      </c>
      <c r="BI207" s="7">
        <f t="shared" si="322"/>
        <v>7278.8455093724915</v>
      </c>
      <c r="BJ207" s="7">
        <f t="shared" si="322"/>
        <v>7636.199843613835</v>
      </c>
      <c r="BK207" s="7">
        <f t="shared" si="322"/>
        <v>6877.9724629584925</v>
      </c>
      <c r="BL207" s="7">
        <f t="shared" si="322"/>
        <v>7056.752323886823</v>
      </c>
      <c r="BM207" s="7">
        <f t="shared" si="322"/>
        <v>8314.905968520648</v>
      </c>
      <c r="BN207" s="7">
        <f>BM13</f>
        <v>7284.086281512227</v>
      </c>
      <c r="BO207" s="7">
        <f>BN13</f>
        <v>8085.236842105263</v>
      </c>
      <c r="BP207" s="7">
        <f>BO13</f>
        <v>8071.0999999999985</v>
      </c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28" customFormat="1" ht="12.75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"/>
      <c r="O208" s="2"/>
      <c r="P208" s="2"/>
      <c r="Q208" s="2"/>
      <c r="R208" s="2"/>
      <c r="S208" s="35"/>
      <c r="T208" s="2" t="s">
        <v>59</v>
      </c>
      <c r="U208" s="7">
        <f aca="true" t="shared" si="323" ref="U208:BG208">T110</f>
        <v>4968.360697577475</v>
      </c>
      <c r="V208" s="7">
        <f t="shared" si="323"/>
        <v>11481.810203429595</v>
      </c>
      <c r="W208" s="7">
        <f t="shared" si="323"/>
        <v>15037.31363383308</v>
      </c>
      <c r="X208" s="7">
        <f t="shared" si="323"/>
        <v>9191.205193013768</v>
      </c>
      <c r="Y208" s="7">
        <f t="shared" si="323"/>
        <v>6020.106912368632</v>
      </c>
      <c r="Z208" s="7">
        <f t="shared" si="323"/>
        <v>12139.654289840895</v>
      </c>
      <c r="AA208" s="7">
        <f t="shared" si="323"/>
        <v>8582.19987905689</v>
      </c>
      <c r="AB208" s="7">
        <f t="shared" si="323"/>
        <v>5658.365353362926</v>
      </c>
      <c r="AC208" s="7">
        <f t="shared" si="323"/>
        <v>12452.642032106945</v>
      </c>
      <c r="AD208" s="7">
        <f t="shared" si="323"/>
        <v>6297.568705918893</v>
      </c>
      <c r="AE208" s="7">
        <f t="shared" si="323"/>
        <v>6412.971865532105</v>
      </c>
      <c r="AF208" s="7">
        <f t="shared" si="323"/>
        <v>8298.055702982281</v>
      </c>
      <c r="AG208" s="7">
        <f t="shared" si="323"/>
        <v>-832.4034934483207</v>
      </c>
      <c r="AH208" s="7">
        <f t="shared" si="323"/>
        <v>5179.781901109469</v>
      </c>
      <c r="AI208" s="7">
        <f t="shared" si="323"/>
        <v>7022.047470221994</v>
      </c>
      <c r="AJ208" s="7">
        <f t="shared" si="323"/>
        <v>1390.6865265507513</v>
      </c>
      <c r="AK208" s="7">
        <f t="shared" si="323"/>
        <v>2322.40360203445</v>
      </c>
      <c r="AL208" s="7">
        <f t="shared" si="323"/>
        <v>5659.04730063006</v>
      </c>
      <c r="AM208" s="7">
        <f t="shared" si="323"/>
        <v>5638.306249855406</v>
      </c>
      <c r="AN208" s="7">
        <f t="shared" si="323"/>
        <v>6275.388750499726</v>
      </c>
      <c r="AO208" s="7">
        <f t="shared" si="323"/>
        <v>11607.13426403566</v>
      </c>
      <c r="AP208" s="7">
        <f t="shared" si="323"/>
        <v>7558.550981684035</v>
      </c>
      <c r="AQ208" s="7">
        <f t="shared" si="323"/>
        <v>6832.6662891671</v>
      </c>
      <c r="AR208" s="7">
        <f t="shared" si="323"/>
        <v>5639.050165563036</v>
      </c>
      <c r="AS208" s="7">
        <f t="shared" si="323"/>
        <v>348.7130714538216</v>
      </c>
      <c r="AT208" s="7">
        <f t="shared" si="323"/>
        <v>5355.959024577751</v>
      </c>
      <c r="AU208" s="7">
        <f t="shared" si="323"/>
        <v>6211.072057673067</v>
      </c>
      <c r="AV208" s="7">
        <f t="shared" si="323"/>
        <v>7232.520410537545</v>
      </c>
      <c r="AW208" s="7">
        <f t="shared" si="323"/>
        <v>8252.666539453305</v>
      </c>
      <c r="AX208" s="7">
        <f t="shared" si="323"/>
        <v>10535.025174304246</v>
      </c>
      <c r="AY208" s="7">
        <f t="shared" si="323"/>
        <v>7693.792473464055</v>
      </c>
      <c r="AZ208" s="7">
        <f t="shared" si="323"/>
        <v>9020.871084608792</v>
      </c>
      <c r="BA208" s="7">
        <f t="shared" si="323"/>
        <v>13980.71521376945</v>
      </c>
      <c r="BB208" s="7">
        <f t="shared" si="323"/>
        <v>13370.83266043468</v>
      </c>
      <c r="BC208" s="7">
        <f t="shared" si="323"/>
        <v>12882.872090298843</v>
      </c>
      <c r="BD208" s="7">
        <f t="shared" si="323"/>
        <v>7395.376547477863</v>
      </c>
      <c r="BE208" s="7">
        <f t="shared" si="323"/>
        <v>7635.3084423750915</v>
      </c>
      <c r="BF208" s="7">
        <f t="shared" si="323"/>
        <v>10139.593968253968</v>
      </c>
      <c r="BG208" s="7">
        <f t="shared" si="323"/>
        <v>12230.568066943117</v>
      </c>
      <c r="BH208" s="7">
        <f aca="true" t="shared" si="324" ref="BH208:BM208">BG110</f>
        <v>12358.943156474837</v>
      </c>
      <c r="BI208" s="7">
        <f t="shared" si="324"/>
        <v>12637.335448404061</v>
      </c>
      <c r="BJ208" s="7">
        <f t="shared" si="324"/>
        <v>12159.048605591408</v>
      </c>
      <c r="BK208" s="7">
        <f t="shared" si="324"/>
        <v>14749.735790415143</v>
      </c>
      <c r="BL208" s="7">
        <f t="shared" si="324"/>
        <v>12242.695291333432</v>
      </c>
      <c r="BM208" s="7">
        <f t="shared" si="324"/>
        <v>17684.594019645243</v>
      </c>
      <c r="BN208" s="7">
        <f>BM110</f>
        <v>15343.863977035042</v>
      </c>
      <c r="BO208" s="7">
        <f>BN110</f>
        <v>12602.904620219459</v>
      </c>
      <c r="BP208" s="7">
        <f>BO110</f>
        <v>13957.043215116777</v>
      </c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28" customFormat="1" ht="12.75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"/>
      <c r="O209" s="2"/>
      <c r="P209" s="2"/>
      <c r="Q209" s="2"/>
      <c r="R209" s="2"/>
      <c r="S209" s="3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28" customFormat="1" ht="12.75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2"/>
      <c r="O210" s="2"/>
      <c r="P210" s="2"/>
      <c r="Q210" s="2"/>
      <c r="R210" s="2"/>
      <c r="S210" s="3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28" customFormat="1" ht="12.75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"/>
      <c r="O211" s="2"/>
      <c r="P211" s="2"/>
      <c r="Q211" s="2"/>
      <c r="R211" s="2"/>
      <c r="S211" s="3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28" customFormat="1" ht="12.75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2"/>
      <c r="O212" s="2"/>
      <c r="P212" s="2"/>
      <c r="Q212" s="2"/>
      <c r="R212" s="2"/>
      <c r="S212" s="35" t="s">
        <v>60</v>
      </c>
      <c r="T212" s="2"/>
      <c r="U212" s="22">
        <v>34700</v>
      </c>
      <c r="V212" s="60" t="s">
        <v>2</v>
      </c>
      <c r="W212" s="60" t="s">
        <v>3</v>
      </c>
      <c r="X212" s="60" t="s">
        <v>4</v>
      </c>
      <c r="Y212" s="60" t="s">
        <v>5</v>
      </c>
      <c r="Z212" s="60" t="s">
        <v>6</v>
      </c>
      <c r="AA212" s="60" t="s">
        <v>7</v>
      </c>
      <c r="AB212" s="60" t="s">
        <v>8</v>
      </c>
      <c r="AC212" s="60" t="s">
        <v>9</v>
      </c>
      <c r="AD212" s="60" t="s">
        <v>10</v>
      </c>
      <c r="AE212" s="60" t="s">
        <v>11</v>
      </c>
      <c r="AF212" s="60" t="s">
        <v>12</v>
      </c>
      <c r="AG212" s="60">
        <v>35065</v>
      </c>
      <c r="AH212" s="60" t="s">
        <v>2</v>
      </c>
      <c r="AI212" s="60" t="s">
        <v>3</v>
      </c>
      <c r="AJ212" s="60" t="s">
        <v>4</v>
      </c>
      <c r="AK212" s="60" t="s">
        <v>5</v>
      </c>
      <c r="AL212" s="60" t="s">
        <v>6</v>
      </c>
      <c r="AM212" s="60" t="s">
        <v>7</v>
      </c>
      <c r="AN212" s="60" t="s">
        <v>8</v>
      </c>
      <c r="AO212" s="60" t="s">
        <v>9</v>
      </c>
      <c r="AP212" s="60" t="s">
        <v>10</v>
      </c>
      <c r="AQ212" s="60" t="s">
        <v>11</v>
      </c>
      <c r="AR212" s="60" t="s">
        <v>12</v>
      </c>
      <c r="AS212" s="22">
        <v>35431</v>
      </c>
      <c r="AT212" s="60" t="s">
        <v>2</v>
      </c>
      <c r="AU212" s="60" t="s">
        <v>3</v>
      </c>
      <c r="AV212" s="60" t="s">
        <v>4</v>
      </c>
      <c r="AW212" s="60" t="s">
        <v>5</v>
      </c>
      <c r="AX212" s="60" t="s">
        <v>6</v>
      </c>
      <c r="AY212" s="60" t="s">
        <v>7</v>
      </c>
      <c r="AZ212" s="60" t="s">
        <v>8</v>
      </c>
      <c r="BA212" s="60" t="s">
        <v>9</v>
      </c>
      <c r="BB212" s="60" t="s">
        <v>10</v>
      </c>
      <c r="BC212" s="60" t="s">
        <v>11</v>
      </c>
      <c r="BD212" s="60" t="s">
        <v>12</v>
      </c>
      <c r="BE212" s="22">
        <v>35796</v>
      </c>
      <c r="BF212" s="60" t="s">
        <v>2</v>
      </c>
      <c r="BG212" s="60" t="s">
        <v>3</v>
      </c>
      <c r="BH212" s="60" t="s">
        <v>4</v>
      </c>
      <c r="BI212" s="60" t="s">
        <v>5</v>
      </c>
      <c r="BJ212" s="60" t="s">
        <v>6</v>
      </c>
      <c r="BK212" s="60" t="s">
        <v>7</v>
      </c>
      <c r="BL212" s="60" t="s">
        <v>8</v>
      </c>
      <c r="BM212" s="60" t="s">
        <v>9</v>
      </c>
      <c r="BN212" s="60" t="s">
        <v>10</v>
      </c>
      <c r="BO212" s="60" t="s">
        <v>11</v>
      </c>
      <c r="BP212" s="60" t="s">
        <v>12</v>
      </c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28" customFormat="1" ht="12.75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2"/>
      <c r="O213" s="2"/>
      <c r="P213" s="2"/>
      <c r="Q213" s="2"/>
      <c r="R213" s="2"/>
      <c r="S213" s="35"/>
      <c r="T213" s="2" t="s">
        <v>58</v>
      </c>
      <c r="U213" s="7">
        <f aca="true" t="shared" si="325" ref="U213:BP213">T8</f>
        <v>21480.98183321349</v>
      </c>
      <c r="V213" s="7">
        <f t="shared" si="325"/>
        <v>22177.818044845804</v>
      </c>
      <c r="W213" s="7">
        <f t="shared" si="325"/>
        <v>25466.26177023874</v>
      </c>
      <c r="X213" s="7">
        <f t="shared" si="325"/>
        <v>25043.609268717402</v>
      </c>
      <c r="Y213" s="7">
        <f t="shared" si="325"/>
        <v>26679.643238929144</v>
      </c>
      <c r="Z213" s="7">
        <f t="shared" si="325"/>
        <v>27978.742819385105</v>
      </c>
      <c r="AA213" s="7">
        <f t="shared" si="325"/>
        <v>26811.665004038106</v>
      </c>
      <c r="AB213" s="7">
        <f t="shared" si="325"/>
        <v>27788.04453429985</v>
      </c>
      <c r="AC213" s="7">
        <f t="shared" si="325"/>
        <v>28279.155482258957</v>
      </c>
      <c r="AD213" s="7">
        <f t="shared" si="325"/>
        <v>28162.5959155974</v>
      </c>
      <c r="AE213" s="7">
        <f t="shared" si="325"/>
        <v>28857.267817418757</v>
      </c>
      <c r="AF213" s="7">
        <f t="shared" si="325"/>
        <v>29619.35737547694</v>
      </c>
      <c r="AG213" s="7">
        <f t="shared" si="325"/>
        <v>25735.537761032116</v>
      </c>
      <c r="AH213" s="7">
        <f t="shared" si="325"/>
        <v>24954.87946441135</v>
      </c>
      <c r="AI213" s="7">
        <f t="shared" si="325"/>
        <v>29350.535341633713</v>
      </c>
      <c r="AJ213" s="7">
        <f t="shared" si="325"/>
        <v>26761.203476443363</v>
      </c>
      <c r="AK213" s="7">
        <f t="shared" si="325"/>
        <v>28738.63776710678</v>
      </c>
      <c r="AL213" s="7">
        <f t="shared" si="325"/>
        <v>28119.42052653616</v>
      </c>
      <c r="AM213" s="7">
        <f t="shared" si="325"/>
        <v>26530.868703618344</v>
      </c>
      <c r="AN213" s="7">
        <f t="shared" si="325"/>
        <v>27466.643802132025</v>
      </c>
      <c r="AO213" s="7">
        <f t="shared" si="325"/>
        <v>27362.03272289442</v>
      </c>
      <c r="AP213" s="7">
        <f t="shared" si="325"/>
        <v>29622.608480425595</v>
      </c>
      <c r="AQ213" s="7">
        <f t="shared" si="325"/>
        <v>29120.299424098015</v>
      </c>
      <c r="AR213" s="7">
        <f t="shared" si="325"/>
        <v>30297.47498579676</v>
      </c>
      <c r="AS213" s="7">
        <f t="shared" si="325"/>
        <v>26325.72809524056</v>
      </c>
      <c r="AT213" s="7">
        <f t="shared" si="325"/>
        <v>25012.84795762706</v>
      </c>
      <c r="AU213" s="7">
        <f t="shared" si="325"/>
        <v>30133.086792534366</v>
      </c>
      <c r="AV213" s="7">
        <f t="shared" si="325"/>
        <v>28312.07555396329</v>
      </c>
      <c r="AW213" s="7">
        <f t="shared" si="325"/>
        <v>30052.443881440606</v>
      </c>
      <c r="AX213" s="7">
        <f t="shared" si="325"/>
        <v>30266.923162264546</v>
      </c>
      <c r="AY213" s="7">
        <f t="shared" si="325"/>
        <v>29868.917378732363</v>
      </c>
      <c r="AZ213" s="7">
        <f t="shared" si="325"/>
        <v>29897.822206931374</v>
      </c>
      <c r="BA213" s="7">
        <f t="shared" si="325"/>
        <v>30052.463837101677</v>
      </c>
      <c r="BB213" s="7">
        <f t="shared" si="325"/>
        <v>31088.87217542452</v>
      </c>
      <c r="BC213" s="7">
        <f t="shared" si="325"/>
        <v>30059.970320412445</v>
      </c>
      <c r="BD213" s="7">
        <f t="shared" si="325"/>
        <v>30264.63462308309</v>
      </c>
      <c r="BE213" s="7">
        <f t="shared" si="325"/>
        <v>24483.761120707688</v>
      </c>
      <c r="BF213" s="7">
        <f t="shared" si="325"/>
        <v>28732.31073026182</v>
      </c>
      <c r="BG213" s="7">
        <f t="shared" si="325"/>
        <v>30591.848708966063</v>
      </c>
      <c r="BH213" s="7">
        <f t="shared" si="325"/>
        <v>27536.439335897772</v>
      </c>
      <c r="BI213" s="7">
        <f t="shared" si="325"/>
        <v>27819.874347070025</v>
      </c>
      <c r="BJ213" s="7">
        <f t="shared" si="325"/>
        <v>28810.509882416554</v>
      </c>
      <c r="BK213" s="7">
        <f t="shared" si="325"/>
        <v>27567.789967702847</v>
      </c>
      <c r="BL213" s="7">
        <f t="shared" si="325"/>
        <v>26551.103228958138</v>
      </c>
      <c r="BM213" s="7">
        <f t="shared" si="325"/>
        <v>28857.13641261383</v>
      </c>
      <c r="BN213" s="7">
        <f t="shared" si="325"/>
        <v>28556.799478803718</v>
      </c>
      <c r="BO213" s="7">
        <f t="shared" si="325"/>
        <v>29370.800000000003</v>
      </c>
      <c r="BP213" s="7">
        <f t="shared" si="325"/>
        <v>29883</v>
      </c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28" customFormat="1" ht="12.75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2"/>
      <c r="O214" s="2"/>
      <c r="P214" s="2"/>
      <c r="Q214" s="2"/>
      <c r="R214" s="2"/>
      <c r="S214" s="35"/>
      <c r="T214" s="2" t="s">
        <v>59</v>
      </c>
      <c r="U214" s="7">
        <f>T105</f>
        <v>65431.12422677977</v>
      </c>
      <c r="V214" s="7">
        <f aca="true" t="shared" si="326" ref="V214:BG214">U105</f>
        <v>71872.51179938189</v>
      </c>
      <c r="W214" s="7">
        <f t="shared" si="326"/>
        <v>89598.29108191747</v>
      </c>
      <c r="X214" s="7">
        <f t="shared" si="326"/>
        <v>85233.64679825431</v>
      </c>
      <c r="Y214" s="7">
        <f t="shared" si="326"/>
        <v>82798.90866970435</v>
      </c>
      <c r="Z214" s="7">
        <f t="shared" si="326"/>
        <v>88109.58764107521</v>
      </c>
      <c r="AA214" s="7">
        <f t="shared" si="326"/>
        <v>85675.74795748171</v>
      </c>
      <c r="AB214" s="7">
        <f t="shared" si="326"/>
        <v>82282.47257208261</v>
      </c>
      <c r="AC214" s="7">
        <f t="shared" si="326"/>
        <v>85914.68110697716</v>
      </c>
      <c r="AD214" s="7">
        <f t="shared" si="326"/>
        <v>84673.27276173058</v>
      </c>
      <c r="AE214" s="7">
        <f t="shared" si="326"/>
        <v>82984.07055753871</v>
      </c>
      <c r="AF214" s="7">
        <f t="shared" si="326"/>
        <v>90905.5796496519</v>
      </c>
      <c r="AG214" s="7">
        <f t="shared" si="326"/>
        <v>74723.58036287241</v>
      </c>
      <c r="AH214" s="7">
        <f t="shared" si="326"/>
        <v>70913.34405561336</v>
      </c>
      <c r="AI214" s="7">
        <f t="shared" si="326"/>
        <v>81877.10764453458</v>
      </c>
      <c r="AJ214" s="7">
        <f t="shared" si="326"/>
        <v>80769.70151167654</v>
      </c>
      <c r="AK214" s="7">
        <f t="shared" si="326"/>
        <v>79386.96455796067</v>
      </c>
      <c r="AL214" s="7">
        <f t="shared" si="326"/>
        <v>79556.37964249206</v>
      </c>
      <c r="AM214" s="7">
        <f t="shared" si="326"/>
        <v>84587.89127864453</v>
      </c>
      <c r="AN214" s="7">
        <f t="shared" si="326"/>
        <v>82118.68959421554</v>
      </c>
      <c r="AO214" s="7">
        <f t="shared" si="326"/>
        <v>85235.59903322517</v>
      </c>
      <c r="AP214" s="7">
        <f t="shared" si="326"/>
        <v>88177.94725342862</v>
      </c>
      <c r="AQ214" s="7">
        <f t="shared" si="326"/>
        <v>85122.6121095977</v>
      </c>
      <c r="AR214" s="7">
        <f t="shared" si="326"/>
        <v>91099.81719722252</v>
      </c>
      <c r="AS214" s="7">
        <f t="shared" si="326"/>
        <v>78110.96457527802</v>
      </c>
      <c r="AT214" s="7">
        <f t="shared" si="326"/>
        <v>69628.35685028897</v>
      </c>
      <c r="AU214" s="7">
        <f t="shared" si="326"/>
        <v>86131.59348543201</v>
      </c>
      <c r="AV214" s="7">
        <f t="shared" si="326"/>
        <v>86244.62176119587</v>
      </c>
      <c r="AW214" s="7">
        <f t="shared" si="326"/>
        <v>85574.11241682248</v>
      </c>
      <c r="AX214" s="7">
        <f t="shared" si="326"/>
        <v>87291.2384533425</v>
      </c>
      <c r="AY214" s="7">
        <f t="shared" si="326"/>
        <v>92130.28343396101</v>
      </c>
      <c r="AZ214" s="7">
        <f t="shared" si="326"/>
        <v>85626.10391198349</v>
      </c>
      <c r="BA214" s="7">
        <f t="shared" si="326"/>
        <v>91715.83874655873</v>
      </c>
      <c r="BB214" s="7">
        <f t="shared" si="326"/>
        <v>95997.28407504177</v>
      </c>
      <c r="BC214" s="7">
        <f t="shared" si="326"/>
        <v>88194.02636794423</v>
      </c>
      <c r="BD214" s="7">
        <f t="shared" si="326"/>
        <v>92055.21536826568</v>
      </c>
      <c r="BE214" s="7">
        <f t="shared" si="326"/>
        <v>73167.0458554158</v>
      </c>
      <c r="BF214" s="7">
        <f t="shared" si="326"/>
        <v>73629.25238095238</v>
      </c>
      <c r="BG214" s="7">
        <f t="shared" si="326"/>
        <v>86027.17025871159</v>
      </c>
      <c r="BH214" s="7">
        <f aca="true" t="shared" si="327" ref="BH214:BM214">BG105</f>
        <v>82495.512010825</v>
      </c>
      <c r="BI214" s="7">
        <f t="shared" si="327"/>
        <v>77623.23778088391</v>
      </c>
      <c r="BJ214" s="7">
        <f t="shared" si="327"/>
        <v>79256.81901355562</v>
      </c>
      <c r="BK214" s="7">
        <f t="shared" si="327"/>
        <v>82068.07324554745</v>
      </c>
      <c r="BL214" s="7">
        <f t="shared" si="327"/>
        <v>76873.02482084744</v>
      </c>
      <c r="BM214" s="7">
        <f t="shared" si="327"/>
        <v>83396.09731796409</v>
      </c>
      <c r="BN214" s="7">
        <f>BM105</f>
        <v>84121.71856957366</v>
      </c>
      <c r="BO214" s="7">
        <f>BN105</f>
        <v>79642.96770879548</v>
      </c>
      <c r="BP214" s="7">
        <f>BO105</f>
        <v>87509.57995591807</v>
      </c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28" customFormat="1" ht="12.75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"/>
      <c r="O215" s="2"/>
      <c r="P215" s="2"/>
      <c r="Q215" s="2"/>
      <c r="R215" s="2"/>
      <c r="S215" s="3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28" customFormat="1" ht="12.75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2"/>
      <c r="O216" s="2"/>
      <c r="P216" s="2"/>
      <c r="Q216" s="2"/>
      <c r="R216" s="2"/>
      <c r="S216" s="3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28" customFormat="1" ht="12.75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2"/>
      <c r="O217" s="2"/>
      <c r="P217" s="2"/>
      <c r="Q217" s="2"/>
      <c r="R217" s="2"/>
      <c r="S217" s="3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28" customFormat="1" ht="12.75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2"/>
      <c r="O218" s="2"/>
      <c r="P218" s="2"/>
      <c r="Q218" s="2"/>
      <c r="R218" s="2"/>
      <c r="S218" s="35"/>
      <c r="T218" s="2"/>
      <c r="U218" s="22">
        <v>34700</v>
      </c>
      <c r="V218" s="60" t="s">
        <v>2</v>
      </c>
      <c r="W218" s="60" t="s">
        <v>3</v>
      </c>
      <c r="X218" s="60" t="s">
        <v>4</v>
      </c>
      <c r="Y218" s="60" t="s">
        <v>5</v>
      </c>
      <c r="Z218" s="60" t="s">
        <v>6</v>
      </c>
      <c r="AA218" s="60" t="s">
        <v>7</v>
      </c>
      <c r="AB218" s="60" t="s">
        <v>8</v>
      </c>
      <c r="AC218" s="60" t="s">
        <v>9</v>
      </c>
      <c r="AD218" s="60" t="s">
        <v>10</v>
      </c>
      <c r="AE218" s="60" t="s">
        <v>11</v>
      </c>
      <c r="AF218" s="60" t="s">
        <v>12</v>
      </c>
      <c r="AG218" s="60">
        <v>35065</v>
      </c>
      <c r="AH218" s="60" t="s">
        <v>2</v>
      </c>
      <c r="AI218" s="60" t="s">
        <v>3</v>
      </c>
      <c r="AJ218" s="60" t="s">
        <v>4</v>
      </c>
      <c r="AK218" s="60" t="s">
        <v>5</v>
      </c>
      <c r="AL218" s="60" t="s">
        <v>6</v>
      </c>
      <c r="AM218" s="60" t="s">
        <v>7</v>
      </c>
      <c r="AN218" s="60" t="s">
        <v>8</v>
      </c>
      <c r="AO218" s="60" t="s">
        <v>9</v>
      </c>
      <c r="AP218" s="60" t="s">
        <v>10</v>
      </c>
      <c r="AQ218" s="60" t="s">
        <v>11</v>
      </c>
      <c r="AR218" s="60" t="s">
        <v>12</v>
      </c>
      <c r="AS218" s="22">
        <v>35431</v>
      </c>
      <c r="AT218" s="60" t="s">
        <v>2</v>
      </c>
      <c r="AU218" s="60" t="s">
        <v>3</v>
      </c>
      <c r="AV218" s="60" t="s">
        <v>4</v>
      </c>
      <c r="AW218" s="60" t="s">
        <v>5</v>
      </c>
      <c r="AX218" s="60" t="s">
        <v>6</v>
      </c>
      <c r="AY218" s="60" t="s">
        <v>7</v>
      </c>
      <c r="AZ218" s="60" t="s">
        <v>8</v>
      </c>
      <c r="BA218" s="60" t="s">
        <v>9</v>
      </c>
      <c r="BB218" s="60" t="s">
        <v>10</v>
      </c>
      <c r="BC218" s="60" t="s">
        <v>11</v>
      </c>
      <c r="BD218" s="60" t="s">
        <v>12</v>
      </c>
      <c r="BE218" s="22">
        <v>35796</v>
      </c>
      <c r="BF218" s="60" t="s">
        <v>2</v>
      </c>
      <c r="BG218" s="60" t="s">
        <v>3</v>
      </c>
      <c r="BH218" s="60" t="s">
        <v>4</v>
      </c>
      <c r="BI218" s="60" t="s">
        <v>5</v>
      </c>
      <c r="BJ218" s="60" t="s">
        <v>6</v>
      </c>
      <c r="BK218" s="60" t="s">
        <v>7</v>
      </c>
      <c r="BL218" s="60" t="s">
        <v>8</v>
      </c>
      <c r="BM218" s="60" t="s">
        <v>9</v>
      </c>
      <c r="BN218" s="60" t="s">
        <v>10</v>
      </c>
      <c r="BO218" s="60" t="s">
        <v>11</v>
      </c>
      <c r="BP218" s="60" t="s">
        <v>12</v>
      </c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28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"/>
      <c r="O219" s="2"/>
      <c r="P219" s="2"/>
      <c r="Q219" s="20"/>
      <c r="R219" s="2"/>
      <c r="S219" s="35" t="s">
        <v>29</v>
      </c>
      <c r="T219" s="2" t="s">
        <v>58</v>
      </c>
      <c r="U219" s="7">
        <f>T9</f>
        <v>23860.935558076002</v>
      </c>
      <c r="V219" s="7">
        <f aca="true" t="shared" si="328" ref="V219:BG219">U9</f>
        <v>24764.679408929605</v>
      </c>
      <c r="W219" s="7">
        <f t="shared" si="328"/>
        <v>29197.545981211446</v>
      </c>
      <c r="X219" s="7">
        <f t="shared" si="328"/>
        <v>27699.337291917836</v>
      </c>
      <c r="Y219" s="7">
        <f t="shared" si="328"/>
        <v>30312.06009653384</v>
      </c>
      <c r="Z219" s="7">
        <f t="shared" si="328"/>
        <v>31525.429826279018</v>
      </c>
      <c r="AA219" s="7">
        <f t="shared" si="328"/>
        <v>29958.106703180332</v>
      </c>
      <c r="AB219" s="7">
        <f t="shared" si="328"/>
        <v>31149.02321179078</v>
      </c>
      <c r="AC219" s="7">
        <f t="shared" si="328"/>
        <v>30246.481580659205</v>
      </c>
      <c r="AD219" s="7">
        <f t="shared" si="328"/>
        <v>30509.14577488043</v>
      </c>
      <c r="AE219" s="7">
        <f t="shared" si="328"/>
        <v>30892.22959692218</v>
      </c>
      <c r="AF219" s="7">
        <f t="shared" si="328"/>
        <v>30604.041852081704</v>
      </c>
      <c r="AG219" s="7">
        <f t="shared" si="328"/>
        <v>30725.318387298692</v>
      </c>
      <c r="AH219" s="7">
        <f t="shared" si="328"/>
        <v>29089.440476875843</v>
      </c>
      <c r="AI219" s="7">
        <f t="shared" si="328"/>
        <v>32028.7062421874</v>
      </c>
      <c r="AJ219" s="7">
        <f t="shared" si="328"/>
        <v>32141.54604590637</v>
      </c>
      <c r="AK219" s="7">
        <f t="shared" si="328"/>
        <v>32696.662147305113</v>
      </c>
      <c r="AL219" s="7">
        <f t="shared" si="328"/>
        <v>30697.836823553258</v>
      </c>
      <c r="AM219" s="7">
        <f t="shared" si="328"/>
        <v>32052.57738165705</v>
      </c>
      <c r="AN219" s="7">
        <f t="shared" si="328"/>
        <v>32293.975504925984</v>
      </c>
      <c r="AO219" s="7">
        <f t="shared" si="328"/>
        <v>29744.773026845836</v>
      </c>
      <c r="AP219" s="7">
        <f t="shared" si="328"/>
        <v>33140.1681927876</v>
      </c>
      <c r="AQ219" s="7">
        <f t="shared" si="328"/>
        <v>32419.614284407828</v>
      </c>
      <c r="AR219" s="7">
        <f t="shared" si="328"/>
        <v>32221.916022798265</v>
      </c>
      <c r="AS219" s="7">
        <f t="shared" si="328"/>
        <v>32147.3668587098</v>
      </c>
      <c r="AT219" s="7">
        <f t="shared" si="328"/>
        <v>28098.501429788434</v>
      </c>
      <c r="AU219" s="7">
        <f t="shared" si="328"/>
        <v>32750.54670330816</v>
      </c>
      <c r="AV219" s="7">
        <f t="shared" si="328"/>
        <v>32352.568805942177</v>
      </c>
      <c r="AW219" s="7">
        <f t="shared" si="328"/>
        <v>31377.370976193106</v>
      </c>
      <c r="AX219" s="7">
        <f t="shared" si="328"/>
        <v>32700.67433930552</v>
      </c>
      <c r="AY219" s="7">
        <f t="shared" si="328"/>
        <v>32129.28329851884</v>
      </c>
      <c r="AZ219" s="7">
        <f t="shared" si="328"/>
        <v>29991.86598861812</v>
      </c>
      <c r="BA219" s="7">
        <f t="shared" si="328"/>
        <v>29328.26491855889</v>
      </c>
      <c r="BB219" s="7">
        <f t="shared" si="328"/>
        <v>30933.02518066108</v>
      </c>
      <c r="BC219" s="7">
        <f t="shared" si="328"/>
        <v>28197.93685841664</v>
      </c>
      <c r="BD219" s="7">
        <f t="shared" si="328"/>
        <v>26474.54083324213</v>
      </c>
      <c r="BE219" s="7">
        <f t="shared" si="328"/>
        <v>21032.776033894035</v>
      </c>
      <c r="BF219" s="7">
        <f t="shared" si="328"/>
        <v>21858.520889368578</v>
      </c>
      <c r="BG219" s="7">
        <f t="shared" si="328"/>
        <v>23216.24226938541</v>
      </c>
      <c r="BH219" s="7">
        <f aca="true" t="shared" si="329" ref="BH219:BM219">BG9</f>
        <v>21501.979345621592</v>
      </c>
      <c r="BI219" s="7">
        <f t="shared" si="329"/>
        <v>20541.028837697533</v>
      </c>
      <c r="BJ219" s="7">
        <f t="shared" si="329"/>
        <v>21174.31003880272</v>
      </c>
      <c r="BK219" s="7">
        <f t="shared" si="329"/>
        <v>20689.817504744355</v>
      </c>
      <c r="BL219" s="7">
        <f t="shared" si="329"/>
        <v>19494.350905071315</v>
      </c>
      <c r="BM219" s="7">
        <f t="shared" si="329"/>
        <v>20542.23044409318</v>
      </c>
      <c r="BN219" s="7">
        <f>BM9</f>
        <v>21272.71319729149</v>
      </c>
      <c r="BO219" s="7">
        <f>BN9</f>
        <v>21285.56315789474</v>
      </c>
      <c r="BP219" s="7">
        <f>BO9</f>
        <v>21811.9</v>
      </c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59</v>
      </c>
      <c r="U220" s="7">
        <f>T106</f>
        <v>60462.7635292023</v>
      </c>
      <c r="V220" s="7">
        <f aca="true" t="shared" si="330" ref="V220:BG220">U106</f>
        <v>60390.70159595229</v>
      </c>
      <c r="W220" s="7">
        <f t="shared" si="330"/>
        <v>74560.97744808439</v>
      </c>
      <c r="X220" s="7">
        <f t="shared" si="330"/>
        <v>76042.44160524054</v>
      </c>
      <c r="Y220" s="7">
        <f t="shared" si="330"/>
        <v>76778.80175733572</v>
      </c>
      <c r="Z220" s="7">
        <f t="shared" si="330"/>
        <v>75969.93335123431</v>
      </c>
      <c r="AA220" s="7">
        <f t="shared" si="330"/>
        <v>77093.54807842482</v>
      </c>
      <c r="AB220" s="7">
        <f t="shared" si="330"/>
        <v>76624.10721871968</v>
      </c>
      <c r="AC220" s="7">
        <f t="shared" si="330"/>
        <v>73462.03907487022</v>
      </c>
      <c r="AD220" s="7">
        <f t="shared" si="330"/>
        <v>78375.70405581169</v>
      </c>
      <c r="AE220" s="7">
        <f t="shared" si="330"/>
        <v>76571.0986920066</v>
      </c>
      <c r="AF220" s="7">
        <f t="shared" si="330"/>
        <v>82607.52394666962</v>
      </c>
      <c r="AG220" s="7">
        <f t="shared" si="330"/>
        <v>75555.98385632073</v>
      </c>
      <c r="AH220" s="7">
        <f t="shared" si="330"/>
        <v>65733.56215450389</v>
      </c>
      <c r="AI220" s="7">
        <f t="shared" si="330"/>
        <v>74855.06017431259</v>
      </c>
      <c r="AJ220" s="7">
        <f t="shared" si="330"/>
        <v>79379.01498512579</v>
      </c>
      <c r="AK220" s="7">
        <f t="shared" si="330"/>
        <v>77064.56095592622</v>
      </c>
      <c r="AL220" s="7">
        <f t="shared" si="330"/>
        <v>73897.332341862</v>
      </c>
      <c r="AM220" s="7">
        <f t="shared" si="330"/>
        <v>78949.58502878912</v>
      </c>
      <c r="AN220" s="7">
        <f t="shared" si="330"/>
        <v>75843.30084371581</v>
      </c>
      <c r="AO220" s="7">
        <f t="shared" si="330"/>
        <v>73628.46476918951</v>
      </c>
      <c r="AP220" s="7">
        <f t="shared" si="330"/>
        <v>80619.39627174458</v>
      </c>
      <c r="AQ220" s="7">
        <f t="shared" si="330"/>
        <v>78289.9458204306</v>
      </c>
      <c r="AR220" s="7">
        <f t="shared" si="330"/>
        <v>85460.76703165949</v>
      </c>
      <c r="AS220" s="7">
        <f t="shared" si="330"/>
        <v>77762.2515038242</v>
      </c>
      <c r="AT220" s="7">
        <f t="shared" si="330"/>
        <v>64272.39782571122</v>
      </c>
      <c r="AU220" s="7">
        <f t="shared" si="330"/>
        <v>79920.52142775894</v>
      </c>
      <c r="AV220" s="7">
        <f t="shared" si="330"/>
        <v>79012.10135065833</v>
      </c>
      <c r="AW220" s="7">
        <f t="shared" si="330"/>
        <v>77321.44587736917</v>
      </c>
      <c r="AX220" s="7">
        <f t="shared" si="330"/>
        <v>76756.21327903826</v>
      </c>
      <c r="AY220" s="7">
        <f t="shared" si="330"/>
        <v>84436.49096049696</v>
      </c>
      <c r="AZ220" s="7">
        <f t="shared" si="330"/>
        <v>76605.2328273747</v>
      </c>
      <c r="BA220" s="7">
        <f t="shared" si="330"/>
        <v>77735.12353278928</v>
      </c>
      <c r="BB220" s="7">
        <f t="shared" si="330"/>
        <v>82626.45141460709</v>
      </c>
      <c r="BC220" s="7">
        <f t="shared" si="330"/>
        <v>75311.15427764539</v>
      </c>
      <c r="BD220" s="7">
        <f t="shared" si="330"/>
        <v>84659.83882078782</v>
      </c>
      <c r="BE220" s="7">
        <f t="shared" si="330"/>
        <v>65531.737413040704</v>
      </c>
      <c r="BF220" s="7">
        <f t="shared" si="330"/>
        <v>63489.658412698416</v>
      </c>
      <c r="BG220" s="7">
        <f t="shared" si="330"/>
        <v>73796.60219176847</v>
      </c>
      <c r="BH220" s="7">
        <f aca="true" t="shared" si="331" ref="BH220:BM220">BG106</f>
        <v>70136.56885435016</v>
      </c>
      <c r="BI220" s="7">
        <f t="shared" si="331"/>
        <v>64985.90233247985</v>
      </c>
      <c r="BJ220" s="7">
        <f t="shared" si="331"/>
        <v>67097.77040796421</v>
      </c>
      <c r="BK220" s="7">
        <f t="shared" si="331"/>
        <v>67318.3374551323</v>
      </c>
      <c r="BL220" s="7">
        <f t="shared" si="331"/>
        <v>64630.329529514005</v>
      </c>
      <c r="BM220" s="7">
        <f t="shared" si="331"/>
        <v>65711.50329831884</v>
      </c>
      <c r="BN220" s="7">
        <f>BM106</f>
        <v>68777.85459253861</v>
      </c>
      <c r="BO220" s="7">
        <f>BN106</f>
        <v>67040.06308857602</v>
      </c>
      <c r="BP220" s="7">
        <f>BO106</f>
        <v>73552.5367408013</v>
      </c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28" customFormat="1" ht="12.75">
      <c r="A221" s="1" t="s">
        <v>23</v>
      </c>
      <c r="B221" s="3"/>
      <c r="C221" s="3"/>
      <c r="D221" s="11"/>
      <c r="E221" s="1"/>
      <c r="F221" s="3"/>
      <c r="G221" s="3"/>
      <c r="H221" s="3"/>
      <c r="I221" s="3"/>
      <c r="J221" s="11"/>
      <c r="K221" s="3"/>
      <c r="L221" s="3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28" customFormat="1" ht="12.75">
      <c r="A223" s="1" t="s">
        <v>28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28" customFormat="1" ht="12.75">
      <c r="A224" s="11">
        <v>95</v>
      </c>
      <c r="B224" s="14">
        <v>7375</v>
      </c>
      <c r="C224" s="14">
        <v>8502.6</v>
      </c>
      <c r="D224" s="14">
        <v>9087.4</v>
      </c>
      <c r="E224" s="14">
        <v>9682.5</v>
      </c>
      <c r="F224" s="14">
        <v>9985.9</v>
      </c>
      <c r="G224" s="14">
        <v>8578.1</v>
      </c>
      <c r="H224" s="14">
        <v>10175.2</v>
      </c>
      <c r="I224" s="14">
        <v>9746.6</v>
      </c>
      <c r="J224" s="14">
        <v>8749.4</v>
      </c>
      <c r="K224" s="14">
        <v>10529.4</v>
      </c>
      <c r="L224" s="14">
        <v>9896.5</v>
      </c>
      <c r="M224" s="14">
        <v>9254.7</v>
      </c>
      <c r="N224" s="82">
        <f>SUM(B224:M224)</f>
        <v>111563.29999999999</v>
      </c>
      <c r="O224" s="84">
        <f>SUM(B224:M224)</f>
        <v>111563.29999999999</v>
      </c>
      <c r="P224" s="85"/>
      <c r="Q224" s="115">
        <f>SUM(B224:M224)</f>
        <v>111563.29999999999</v>
      </c>
      <c r="R224" s="2"/>
      <c r="S224" s="2"/>
      <c r="T224" s="2"/>
      <c r="U224" s="22">
        <v>35431</v>
      </c>
      <c r="V224" s="60" t="s">
        <v>2</v>
      </c>
      <c r="W224" s="60" t="s">
        <v>3</v>
      </c>
      <c r="X224" s="60" t="s">
        <v>4</v>
      </c>
      <c r="Y224" s="60" t="s">
        <v>5</v>
      </c>
      <c r="Z224" s="60" t="s">
        <v>6</v>
      </c>
      <c r="AA224" s="60" t="s">
        <v>7</v>
      </c>
      <c r="AB224" s="60" t="s">
        <v>8</v>
      </c>
      <c r="AC224" s="60" t="s">
        <v>9</v>
      </c>
      <c r="AD224" s="60" t="s">
        <v>10</v>
      </c>
      <c r="AE224" s="60" t="s">
        <v>11</v>
      </c>
      <c r="AF224" s="60" t="s">
        <v>12</v>
      </c>
      <c r="AG224" s="22">
        <v>35796</v>
      </c>
      <c r="AH224" s="60" t="s">
        <v>2</v>
      </c>
      <c r="AI224" s="60" t="s">
        <v>3</v>
      </c>
      <c r="AJ224" s="60" t="s">
        <v>4</v>
      </c>
      <c r="AK224" s="60" t="s">
        <v>5</v>
      </c>
      <c r="AL224" s="60" t="s">
        <v>6</v>
      </c>
      <c r="AM224" s="60" t="s">
        <v>7</v>
      </c>
      <c r="AN224" s="60" t="s">
        <v>8</v>
      </c>
      <c r="AO224" s="60" t="s">
        <v>9</v>
      </c>
      <c r="AP224" s="60" t="s">
        <v>10</v>
      </c>
      <c r="AQ224" s="60" t="s">
        <v>11</v>
      </c>
      <c r="AR224" s="60" t="s">
        <v>12</v>
      </c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28" customFormat="1" ht="12.75">
      <c r="A225" s="11">
        <v>96</v>
      </c>
      <c r="B225" s="14">
        <v>10639.2</v>
      </c>
      <c r="C225" s="14">
        <v>7529.9</v>
      </c>
      <c r="D225" s="14">
        <v>9015.3</v>
      </c>
      <c r="E225" s="14">
        <v>10083.5</v>
      </c>
      <c r="F225" s="14">
        <v>9470.5</v>
      </c>
      <c r="G225" s="14">
        <v>9666.7</v>
      </c>
      <c r="H225" s="14">
        <v>9486.5</v>
      </c>
      <c r="I225" s="14">
        <v>9694.1</v>
      </c>
      <c r="J225" s="14">
        <v>9798.9</v>
      </c>
      <c r="K225" s="14">
        <v>9786.2</v>
      </c>
      <c r="L225" s="14">
        <v>10281.5</v>
      </c>
      <c r="M225" s="14">
        <v>10277.5</v>
      </c>
      <c r="N225" s="82">
        <f>SUM(B225:M225)</f>
        <v>115729.79999999999</v>
      </c>
      <c r="O225" s="84">
        <f>SUM(B225:M225)</f>
        <v>115729.79999999999</v>
      </c>
      <c r="P225" s="85">
        <f>RATE(1,,-O224,O225)*100</f>
        <v>3.7346510904571812</v>
      </c>
      <c r="Q225" s="115">
        <f>SUM(B225:M225)</f>
        <v>115729.79999999999</v>
      </c>
      <c r="R225" s="2"/>
      <c r="S225" s="35" t="s">
        <v>46</v>
      </c>
      <c r="T225" s="2" t="s">
        <v>58</v>
      </c>
      <c r="U225" s="7">
        <f>AS207</f>
        <v>-5821.63876346924</v>
      </c>
      <c r="V225" s="7">
        <f aca="true" t="shared" si="332" ref="V225:AI225">AT207</f>
        <v>-3085.6534721613752</v>
      </c>
      <c r="W225" s="7">
        <f t="shared" si="332"/>
        <v>-2617.459910773792</v>
      </c>
      <c r="X225" s="7">
        <f t="shared" si="332"/>
        <v>-4040.493251978889</v>
      </c>
      <c r="Y225" s="7">
        <f t="shared" si="332"/>
        <v>-1324.9270947525001</v>
      </c>
      <c r="Z225" s="7">
        <f t="shared" si="332"/>
        <v>-2433.751177040973</v>
      </c>
      <c r="AA225" s="7">
        <f t="shared" si="332"/>
        <v>-2260.3659197864763</v>
      </c>
      <c r="AB225" s="7">
        <f t="shared" si="332"/>
        <v>-94.0437816867452</v>
      </c>
      <c r="AC225" s="7">
        <f t="shared" si="332"/>
        <v>724.1989185427883</v>
      </c>
      <c r="AD225" s="7">
        <f t="shared" si="332"/>
        <v>155.8469947634403</v>
      </c>
      <c r="AE225" s="7">
        <f t="shared" si="332"/>
        <v>1862.0334619958048</v>
      </c>
      <c r="AF225" s="7">
        <f t="shared" si="332"/>
        <v>3790.093789840961</v>
      </c>
      <c r="AG225" s="7">
        <f t="shared" si="332"/>
        <v>3450.9850868136527</v>
      </c>
      <c r="AH225" s="7">
        <f t="shared" si="332"/>
        <v>6873.7898408932415</v>
      </c>
      <c r="AI225" s="7">
        <f t="shared" si="332"/>
        <v>7375.606439580653</v>
      </c>
      <c r="AJ225" s="7">
        <f aca="true" t="shared" si="333" ref="AJ225:AO226">BH207</f>
        <v>6034.45999027618</v>
      </c>
      <c r="AK225" s="7">
        <f t="shared" si="333"/>
        <v>7278.8455093724915</v>
      </c>
      <c r="AL225" s="7">
        <f t="shared" si="333"/>
        <v>7636.199843613835</v>
      </c>
      <c r="AM225" s="7">
        <f t="shared" si="333"/>
        <v>6877.9724629584925</v>
      </c>
      <c r="AN225" s="7">
        <f t="shared" si="333"/>
        <v>7056.752323886823</v>
      </c>
      <c r="AO225" s="7">
        <f t="shared" si="333"/>
        <v>8314.905968520648</v>
      </c>
      <c r="AP225" s="7">
        <f aca="true" t="shared" si="334" ref="AP225:AR226">BN207</f>
        <v>7284.086281512227</v>
      </c>
      <c r="AQ225" s="7">
        <f t="shared" si="334"/>
        <v>8085.236842105263</v>
      </c>
      <c r="AR225" s="7">
        <f t="shared" si="334"/>
        <v>8071.0999999999985</v>
      </c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28" customFormat="1" ht="12.75">
      <c r="A226" s="11">
        <v>97</v>
      </c>
      <c r="B226" s="14">
        <v>10327.5</v>
      </c>
      <c r="C226" s="14">
        <v>7722.8</v>
      </c>
      <c r="D226" s="14">
        <v>10634.5</v>
      </c>
      <c r="E226" s="14">
        <v>9811.7</v>
      </c>
      <c r="F226" s="14">
        <v>10105</v>
      </c>
      <c r="G226" s="14">
        <v>9921.8</v>
      </c>
      <c r="H226" s="14">
        <v>10644.8</v>
      </c>
      <c r="I226" s="14">
        <v>9444.3</v>
      </c>
      <c r="J226" s="14">
        <v>10864.1</v>
      </c>
      <c r="K226" s="15">
        <v>10391.71</v>
      </c>
      <c r="L226" s="15">
        <v>11423.68</v>
      </c>
      <c r="M226" s="109">
        <v>10506.669</v>
      </c>
      <c r="N226" s="82">
        <f>SUM(B226:M226)</f>
        <v>121798.55900000001</v>
      </c>
      <c r="O226" s="84">
        <f>SUM(B226:M226)</f>
        <v>121798.55900000001</v>
      </c>
      <c r="P226" s="85">
        <f>RATE(1,,-O225,O226)*100</f>
        <v>5.243903471707386</v>
      </c>
      <c r="Q226" s="115">
        <f>SUM(B226:M226)</f>
        <v>121798.55900000001</v>
      </c>
      <c r="R226" s="2"/>
      <c r="S226" s="35"/>
      <c r="T226" s="2" t="s">
        <v>59</v>
      </c>
      <c r="U226" s="7">
        <f>AS208</f>
        <v>348.7130714538216</v>
      </c>
      <c r="V226" s="7">
        <f aca="true" t="shared" si="335" ref="V226:AI226">AT208</f>
        <v>5355.959024577751</v>
      </c>
      <c r="W226" s="7">
        <f t="shared" si="335"/>
        <v>6211.072057673067</v>
      </c>
      <c r="X226" s="7">
        <f t="shared" si="335"/>
        <v>7232.520410537545</v>
      </c>
      <c r="Y226" s="7">
        <f t="shared" si="335"/>
        <v>8252.666539453305</v>
      </c>
      <c r="Z226" s="7">
        <f t="shared" si="335"/>
        <v>10535.025174304246</v>
      </c>
      <c r="AA226" s="7">
        <f t="shared" si="335"/>
        <v>7693.792473464055</v>
      </c>
      <c r="AB226" s="7">
        <f t="shared" si="335"/>
        <v>9020.871084608792</v>
      </c>
      <c r="AC226" s="7">
        <f t="shared" si="335"/>
        <v>13980.71521376945</v>
      </c>
      <c r="AD226" s="7">
        <f t="shared" si="335"/>
        <v>13370.83266043468</v>
      </c>
      <c r="AE226" s="7">
        <f t="shared" si="335"/>
        <v>12882.872090298843</v>
      </c>
      <c r="AF226" s="7">
        <f t="shared" si="335"/>
        <v>7395.376547477863</v>
      </c>
      <c r="AG226" s="7">
        <f t="shared" si="335"/>
        <v>7635.3084423750915</v>
      </c>
      <c r="AH226" s="7">
        <f t="shared" si="335"/>
        <v>10139.593968253968</v>
      </c>
      <c r="AI226" s="7">
        <f t="shared" si="335"/>
        <v>12230.568066943117</v>
      </c>
      <c r="AJ226" s="7">
        <f t="shared" si="333"/>
        <v>12358.943156474837</v>
      </c>
      <c r="AK226" s="7">
        <f t="shared" si="333"/>
        <v>12637.335448404061</v>
      </c>
      <c r="AL226" s="7">
        <f t="shared" si="333"/>
        <v>12159.048605591408</v>
      </c>
      <c r="AM226" s="7">
        <f t="shared" si="333"/>
        <v>14749.735790415143</v>
      </c>
      <c r="AN226" s="7">
        <f t="shared" si="333"/>
        <v>12242.695291333432</v>
      </c>
      <c r="AO226" s="7">
        <f t="shared" si="333"/>
        <v>17684.594019645243</v>
      </c>
      <c r="AP226" s="7">
        <f t="shared" si="334"/>
        <v>15343.863977035042</v>
      </c>
      <c r="AQ226" s="7">
        <f t="shared" si="334"/>
        <v>12602.904620219459</v>
      </c>
      <c r="AR226" s="7">
        <f t="shared" si="334"/>
        <v>13957.043215116777</v>
      </c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28" customFormat="1" ht="12.75">
      <c r="A227" s="11">
        <v>98</v>
      </c>
      <c r="B227" s="68">
        <v>7605</v>
      </c>
      <c r="C227" s="68">
        <v>8675.8</v>
      </c>
      <c r="D227" s="68">
        <v>10599</v>
      </c>
      <c r="E227" s="68">
        <v>9120</v>
      </c>
      <c r="F227" s="68">
        <v>9380</v>
      </c>
      <c r="G227" s="68">
        <v>8344.313999999998</v>
      </c>
      <c r="H227" s="68">
        <v>8955</v>
      </c>
      <c r="I227" s="68">
        <v>9444</v>
      </c>
      <c r="J227" s="68">
        <v>9510</v>
      </c>
      <c r="K227" s="68">
        <v>8650</v>
      </c>
      <c r="L227" s="68">
        <v>10439</v>
      </c>
      <c r="M227" s="68">
        <v>9044</v>
      </c>
      <c r="N227" s="82">
        <f>SUM(B227:M227)</f>
        <v>109766.114</v>
      </c>
      <c r="O227" s="84">
        <f>SUM(B227:D227)</f>
        <v>26879.8</v>
      </c>
      <c r="P227" s="84">
        <f>RATE(1,,-O228,O227)*100</f>
        <v>-6.29253123605533</v>
      </c>
      <c r="Q227" s="114">
        <f>SUM(B227:M227)</f>
        <v>109766.114</v>
      </c>
      <c r="R227" s="2"/>
      <c r="S227" s="3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s="28" customFormat="1" ht="12.75">
      <c r="A228" s="16" t="s">
        <v>15</v>
      </c>
      <c r="B228" s="11"/>
      <c r="C228" s="11"/>
      <c r="D228" s="11"/>
      <c r="E228" s="11"/>
      <c r="F228" s="14"/>
      <c r="G228" s="95"/>
      <c r="H228" s="11"/>
      <c r="I228" s="11"/>
      <c r="J228" s="11"/>
      <c r="K228" s="3"/>
      <c r="L228" s="3"/>
      <c r="M228" s="3"/>
      <c r="N228" s="82"/>
      <c r="O228" s="86">
        <f>SUM(B226:D226)</f>
        <v>28684.8</v>
      </c>
      <c r="P228" s="84"/>
      <c r="Q228" s="84"/>
      <c r="R228" s="2"/>
      <c r="S228" s="3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s="28" customFormat="1" ht="12.75">
      <c r="A229" s="11">
        <v>96</v>
      </c>
      <c r="B229" s="18">
        <f aca="true" t="shared" si="336" ref="B229:M229">RATE(1,,-B224,B225)*100</f>
        <v>44.26033898305084</v>
      </c>
      <c r="C229" s="18">
        <f t="shared" si="336"/>
        <v>-11.440030108437421</v>
      </c>
      <c r="D229" s="18">
        <f t="shared" si="336"/>
        <v>-0.7934062548143596</v>
      </c>
      <c r="E229" s="18">
        <f t="shared" si="336"/>
        <v>4.141492383165503</v>
      </c>
      <c r="F229" s="18">
        <f t="shared" si="336"/>
        <v>-5.161277401135598</v>
      </c>
      <c r="G229" s="18">
        <f t="shared" si="336"/>
        <v>12.690455928469014</v>
      </c>
      <c r="H229" s="18">
        <f t="shared" si="336"/>
        <v>-6.768417328406327</v>
      </c>
      <c r="I229" s="18">
        <f t="shared" si="336"/>
        <v>-0.5386493751667184</v>
      </c>
      <c r="J229" s="18">
        <f t="shared" si="336"/>
        <v>11.99510823599333</v>
      </c>
      <c r="K229" s="18">
        <f t="shared" si="336"/>
        <v>-7.058331908750734</v>
      </c>
      <c r="L229" s="18">
        <f t="shared" si="336"/>
        <v>3.890264234830491</v>
      </c>
      <c r="M229" s="18">
        <f t="shared" si="336"/>
        <v>11.051681848142032</v>
      </c>
      <c r="N229" s="18">
        <f aca="true" t="shared" si="337" ref="N229:Q231">RATE(1,,-N224,N225)*100</f>
        <v>3.7346510904571812</v>
      </c>
      <c r="O229" s="18">
        <f t="shared" si="337"/>
        <v>3.7346510904571812</v>
      </c>
      <c r="P229" s="18" t="e">
        <f t="shared" si="337"/>
        <v>#NUM!</v>
      </c>
      <c r="Q229" s="18">
        <f t="shared" si="337"/>
        <v>3.7346510904571812</v>
      </c>
      <c r="R229" s="2"/>
      <c r="S229" s="3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s="28" customFormat="1" ht="12.75">
      <c r="A230" s="11">
        <v>97</v>
      </c>
      <c r="B230" s="18">
        <f aca="true" t="shared" si="338" ref="B230:M231">RATE(1,,-B225,B226)*100</f>
        <v>-2.9297315587638253</v>
      </c>
      <c r="C230" s="18">
        <f t="shared" si="338"/>
        <v>2.561787009123639</v>
      </c>
      <c r="D230" s="18">
        <f t="shared" si="338"/>
        <v>17.960578128293026</v>
      </c>
      <c r="E230" s="18">
        <f t="shared" si="338"/>
        <v>-2.69549263648534</v>
      </c>
      <c r="F230" s="18">
        <f t="shared" si="338"/>
        <v>6.699751861042189</v>
      </c>
      <c r="G230" s="18">
        <f t="shared" si="338"/>
        <v>2.6389564173916504</v>
      </c>
      <c r="H230" s="18">
        <f t="shared" si="338"/>
        <v>12.209982606862386</v>
      </c>
      <c r="I230" s="18">
        <f t="shared" si="338"/>
        <v>-2.576825079171872</v>
      </c>
      <c r="J230" s="18">
        <f t="shared" si="338"/>
        <v>10.870607925379382</v>
      </c>
      <c r="K230" s="18">
        <f t="shared" si="338"/>
        <v>6.187386319511131</v>
      </c>
      <c r="L230" s="18">
        <f t="shared" si="338"/>
        <v>11.109079414482332</v>
      </c>
      <c r="M230" s="18">
        <f t="shared" si="338"/>
        <v>2.2298126976404777</v>
      </c>
      <c r="N230" s="18">
        <f t="shared" si="337"/>
        <v>5.243903471707386</v>
      </c>
      <c r="O230" s="18">
        <f t="shared" si="337"/>
        <v>5.243903471707386</v>
      </c>
      <c r="P230" s="18">
        <f t="shared" si="337"/>
        <v>40.412138769982064</v>
      </c>
      <c r="Q230" s="18">
        <f t="shared" si="337"/>
        <v>5.243903471707386</v>
      </c>
      <c r="R230" s="2"/>
      <c r="S230" s="35" t="s">
        <v>60</v>
      </c>
      <c r="T230" s="2"/>
      <c r="U230" s="22">
        <v>35431</v>
      </c>
      <c r="V230" s="60" t="s">
        <v>2</v>
      </c>
      <c r="W230" s="60" t="s">
        <v>3</v>
      </c>
      <c r="X230" s="60" t="s">
        <v>4</v>
      </c>
      <c r="Y230" s="60" t="s">
        <v>5</v>
      </c>
      <c r="Z230" s="60" t="s">
        <v>6</v>
      </c>
      <c r="AA230" s="60" t="s">
        <v>7</v>
      </c>
      <c r="AB230" s="60" t="s">
        <v>8</v>
      </c>
      <c r="AC230" s="60" t="s">
        <v>9</v>
      </c>
      <c r="AD230" s="60" t="s">
        <v>10</v>
      </c>
      <c r="AE230" s="60" t="s">
        <v>11</v>
      </c>
      <c r="AF230" s="60" t="s">
        <v>12</v>
      </c>
      <c r="AG230" s="22">
        <v>35796</v>
      </c>
      <c r="AH230" s="60" t="s">
        <v>2</v>
      </c>
      <c r="AI230" s="60" t="s">
        <v>3</v>
      </c>
      <c r="AJ230" s="60" t="s">
        <v>4</v>
      </c>
      <c r="AK230" s="60" t="s">
        <v>5</v>
      </c>
      <c r="AL230" s="60" t="s">
        <v>6</v>
      </c>
      <c r="AM230" s="60" t="s">
        <v>7</v>
      </c>
      <c r="AN230" s="60" t="s">
        <v>8</v>
      </c>
      <c r="AO230" s="60" t="s">
        <v>9</v>
      </c>
      <c r="AP230" s="60" t="s">
        <v>10</v>
      </c>
      <c r="AQ230" s="60" t="s">
        <v>11</v>
      </c>
      <c r="AR230" s="60" t="s">
        <v>12</v>
      </c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s="28" customFormat="1" ht="12.75">
      <c r="A231" s="11">
        <v>98</v>
      </c>
      <c r="B231" s="18">
        <f t="shared" si="338"/>
        <v>-26.361655773420473</v>
      </c>
      <c r="C231" s="18">
        <f t="shared" si="338"/>
        <v>12.340083907391104</v>
      </c>
      <c r="D231" s="18">
        <f t="shared" si="338"/>
        <v>-0.33381917344491324</v>
      </c>
      <c r="E231" s="18">
        <f t="shared" si="338"/>
        <v>-7.049746730943676</v>
      </c>
      <c r="F231" s="18">
        <f t="shared" si="338"/>
        <v>-7.174666006927264</v>
      </c>
      <c r="G231" s="18">
        <f>RATE(1,,-G226,G227)*100</f>
        <v>-15.899191678929231</v>
      </c>
      <c r="H231" s="18">
        <f>RATE(1,,-H226,H227)*100</f>
        <v>-15.874417555989764</v>
      </c>
      <c r="I231" s="18">
        <f>RATE(1,,-I226,I227)*100</f>
        <v>-0.003176519170274659</v>
      </c>
      <c r="J231" s="18">
        <f t="shared" si="338"/>
        <v>-12.463986892609597</v>
      </c>
      <c r="K231" s="18">
        <f t="shared" si="338"/>
        <v>-16.760571647977077</v>
      </c>
      <c r="L231" s="18">
        <f t="shared" si="338"/>
        <v>-8.61963920557999</v>
      </c>
      <c r="M231" s="18">
        <f t="shared" si="338"/>
        <v>-13.921338913408238</v>
      </c>
      <c r="N231" s="18">
        <f t="shared" si="337"/>
        <v>-9.878971556633937</v>
      </c>
      <c r="O231" s="18">
        <f t="shared" si="337"/>
        <v>-77.93093759015655</v>
      </c>
      <c r="P231" s="18" t="e">
        <f t="shared" si="337"/>
        <v>#NUM!</v>
      </c>
      <c r="Q231" s="18">
        <f t="shared" si="337"/>
        <v>-9.878971556633937</v>
      </c>
      <c r="R231" s="2"/>
      <c r="S231" s="35"/>
      <c r="T231" s="2" t="s">
        <v>58</v>
      </c>
      <c r="U231" s="7">
        <f>AS213</f>
        <v>26325.72809524056</v>
      </c>
      <c r="V231" s="7">
        <f aca="true" t="shared" si="339" ref="V231:AI231">AT213</f>
        <v>25012.84795762706</v>
      </c>
      <c r="W231" s="7">
        <f t="shared" si="339"/>
        <v>30133.086792534366</v>
      </c>
      <c r="X231" s="7">
        <f t="shared" si="339"/>
        <v>28312.07555396329</v>
      </c>
      <c r="Y231" s="7">
        <f t="shared" si="339"/>
        <v>30052.443881440606</v>
      </c>
      <c r="Z231" s="7">
        <f t="shared" si="339"/>
        <v>30266.923162264546</v>
      </c>
      <c r="AA231" s="7">
        <f t="shared" si="339"/>
        <v>29868.917378732363</v>
      </c>
      <c r="AB231" s="7">
        <f t="shared" si="339"/>
        <v>29897.822206931374</v>
      </c>
      <c r="AC231" s="7">
        <f t="shared" si="339"/>
        <v>30052.463837101677</v>
      </c>
      <c r="AD231" s="7">
        <f t="shared" si="339"/>
        <v>31088.87217542452</v>
      </c>
      <c r="AE231" s="7">
        <f t="shared" si="339"/>
        <v>30059.970320412445</v>
      </c>
      <c r="AF231" s="7">
        <f t="shared" si="339"/>
        <v>30264.63462308309</v>
      </c>
      <c r="AG231" s="7">
        <f t="shared" si="339"/>
        <v>24483.761120707688</v>
      </c>
      <c r="AH231" s="7">
        <f t="shared" si="339"/>
        <v>28732.31073026182</v>
      </c>
      <c r="AI231" s="7">
        <f t="shared" si="339"/>
        <v>30591.848708966063</v>
      </c>
      <c r="AJ231" s="7">
        <f aca="true" t="shared" si="340" ref="AJ231:AO232">BH213</f>
        <v>27536.439335897772</v>
      </c>
      <c r="AK231" s="7">
        <f t="shared" si="340"/>
        <v>27819.874347070025</v>
      </c>
      <c r="AL231" s="7">
        <f t="shared" si="340"/>
        <v>28810.509882416554</v>
      </c>
      <c r="AM231" s="7">
        <f t="shared" si="340"/>
        <v>27567.789967702847</v>
      </c>
      <c r="AN231" s="7">
        <f t="shared" si="340"/>
        <v>26551.103228958138</v>
      </c>
      <c r="AO231" s="7">
        <f t="shared" si="340"/>
        <v>28857.13641261383</v>
      </c>
      <c r="AP231" s="7">
        <f aca="true" t="shared" si="341" ref="AP231:AR232">BN213</f>
        <v>28556.799478803718</v>
      </c>
      <c r="AQ231" s="7">
        <f t="shared" si="341"/>
        <v>29370.800000000003</v>
      </c>
      <c r="AR231" s="7">
        <f t="shared" si="341"/>
        <v>29883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s="28" customFormat="1" ht="12.75">
      <c r="A232" s="1" t="s">
        <v>29</v>
      </c>
      <c r="B232" s="3"/>
      <c r="C232" s="3"/>
      <c r="D232" s="3"/>
      <c r="E232" s="3"/>
      <c r="F232" s="3"/>
      <c r="G232" s="18"/>
      <c r="H232" s="3"/>
      <c r="I232" s="3"/>
      <c r="J232" s="3"/>
      <c r="K232" s="3"/>
      <c r="L232" s="3"/>
      <c r="M232" s="3"/>
      <c r="N232" s="2"/>
      <c r="O232" s="2"/>
      <c r="P232" s="2"/>
      <c r="Q232" s="2"/>
      <c r="R232" s="2"/>
      <c r="S232" s="35"/>
      <c r="T232" s="2" t="s">
        <v>59</v>
      </c>
      <c r="U232" s="7">
        <f>AS214</f>
        <v>78110.96457527802</v>
      </c>
      <c r="V232" s="7">
        <f aca="true" t="shared" si="342" ref="V232:AI232">AT214</f>
        <v>69628.35685028897</v>
      </c>
      <c r="W232" s="7">
        <f t="shared" si="342"/>
        <v>86131.59348543201</v>
      </c>
      <c r="X232" s="7">
        <f t="shared" si="342"/>
        <v>86244.62176119587</v>
      </c>
      <c r="Y232" s="7">
        <f t="shared" si="342"/>
        <v>85574.11241682248</v>
      </c>
      <c r="Z232" s="7">
        <f t="shared" si="342"/>
        <v>87291.2384533425</v>
      </c>
      <c r="AA232" s="7">
        <f t="shared" si="342"/>
        <v>92130.28343396101</v>
      </c>
      <c r="AB232" s="7">
        <f t="shared" si="342"/>
        <v>85626.10391198349</v>
      </c>
      <c r="AC232" s="7">
        <f t="shared" si="342"/>
        <v>91715.83874655873</v>
      </c>
      <c r="AD232" s="7">
        <f t="shared" si="342"/>
        <v>95997.28407504177</v>
      </c>
      <c r="AE232" s="7">
        <f t="shared" si="342"/>
        <v>88194.02636794423</v>
      </c>
      <c r="AF232" s="7">
        <f t="shared" si="342"/>
        <v>92055.21536826568</v>
      </c>
      <c r="AG232" s="7">
        <f t="shared" si="342"/>
        <v>73167.0458554158</v>
      </c>
      <c r="AH232" s="7">
        <f t="shared" si="342"/>
        <v>73629.25238095238</v>
      </c>
      <c r="AI232" s="7">
        <f t="shared" si="342"/>
        <v>86027.17025871159</v>
      </c>
      <c r="AJ232" s="7">
        <f t="shared" si="340"/>
        <v>82495.512010825</v>
      </c>
      <c r="AK232" s="7">
        <f t="shared" si="340"/>
        <v>77623.23778088391</v>
      </c>
      <c r="AL232" s="7">
        <f t="shared" si="340"/>
        <v>79256.81901355562</v>
      </c>
      <c r="AM232" s="7">
        <f t="shared" si="340"/>
        <v>82068.07324554745</v>
      </c>
      <c r="AN232" s="7">
        <f t="shared" si="340"/>
        <v>76873.02482084744</v>
      </c>
      <c r="AO232" s="7">
        <f t="shared" si="340"/>
        <v>83396.09731796409</v>
      </c>
      <c r="AP232" s="7">
        <f t="shared" si="341"/>
        <v>84121.71856957366</v>
      </c>
      <c r="AQ232" s="7">
        <f t="shared" si="341"/>
        <v>79642.96770879548</v>
      </c>
      <c r="AR232" s="7">
        <f t="shared" si="341"/>
        <v>87509.57995591807</v>
      </c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s="28" customFormat="1" ht="12.75">
      <c r="A233" s="11">
        <v>95</v>
      </c>
      <c r="B233" s="14">
        <v>7481.5</v>
      </c>
      <c r="C233" s="14">
        <v>7686.2</v>
      </c>
      <c r="D233" s="14">
        <v>8351.5</v>
      </c>
      <c r="E233" s="14">
        <v>9725.8</v>
      </c>
      <c r="F233" s="14">
        <v>9234</v>
      </c>
      <c r="G233" s="14">
        <v>9140.6</v>
      </c>
      <c r="H233" s="14">
        <v>9508.6</v>
      </c>
      <c r="I233" s="14">
        <v>8824.8</v>
      </c>
      <c r="J233" s="14">
        <v>8085.6</v>
      </c>
      <c r="K233" s="14">
        <v>9154.7</v>
      </c>
      <c r="L233" s="14">
        <v>8505.8</v>
      </c>
      <c r="M233" s="14">
        <v>7998.5</v>
      </c>
      <c r="N233" s="82">
        <f>SUM(B233:M233)</f>
        <v>103697.6</v>
      </c>
      <c r="O233" s="84">
        <f>SUM(B233:M233)</f>
        <v>103697.6</v>
      </c>
      <c r="P233" s="85"/>
      <c r="Q233" s="115">
        <f>SUM(B233:M233)</f>
        <v>103697.6</v>
      </c>
      <c r="R233" s="2"/>
      <c r="S233" s="3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s="28" customFormat="1" ht="12.75">
      <c r="A234" s="11">
        <v>96</v>
      </c>
      <c r="B234" s="14">
        <v>9639.5</v>
      </c>
      <c r="C234" s="14">
        <v>6947.6</v>
      </c>
      <c r="D234" s="14">
        <v>8161.6</v>
      </c>
      <c r="E234" s="14">
        <v>9270.2</v>
      </c>
      <c r="F234" s="14">
        <v>7585.9</v>
      </c>
      <c r="G234" s="14">
        <v>9298</v>
      </c>
      <c r="H234" s="14">
        <v>8161.9</v>
      </c>
      <c r="I234" s="14">
        <v>8610.1</v>
      </c>
      <c r="J234" s="14">
        <v>7732.9</v>
      </c>
      <c r="K234" s="14">
        <v>8732</v>
      </c>
      <c r="L234" s="14">
        <v>9019.5</v>
      </c>
      <c r="M234" s="14">
        <v>8128.2</v>
      </c>
      <c r="N234" s="82">
        <f>SUM(B234:M234)</f>
        <v>101287.4</v>
      </c>
      <c r="O234" s="84">
        <f>SUM(B234:M234)</f>
        <v>101287.4</v>
      </c>
      <c r="P234" s="85">
        <f>RATE(1,,-O233,O234)*100</f>
        <v>-2.3242582277699997</v>
      </c>
      <c r="Q234" s="115">
        <f>SUM(B234:M234)</f>
        <v>101287.4</v>
      </c>
      <c r="R234" s="2"/>
      <c r="S234" s="3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s="28" customFormat="1" ht="12.75">
      <c r="A235" s="11">
        <v>97</v>
      </c>
      <c r="B235" s="14">
        <v>9307.5</v>
      </c>
      <c r="C235" s="14">
        <v>7548.5</v>
      </c>
      <c r="D235" s="14">
        <v>10126</v>
      </c>
      <c r="E235" s="14">
        <v>10050.7</v>
      </c>
      <c r="F235" s="14">
        <v>8549</v>
      </c>
      <c r="G235" s="14">
        <v>9656</v>
      </c>
      <c r="H235" s="14">
        <v>10130</v>
      </c>
      <c r="I235" s="14">
        <v>9165.7</v>
      </c>
      <c r="J235" s="14">
        <v>9777</v>
      </c>
      <c r="K235" s="15">
        <v>9413.7047</v>
      </c>
      <c r="L235" s="15">
        <v>10172.353</v>
      </c>
      <c r="M235" s="15">
        <v>10636.011</v>
      </c>
      <c r="N235" s="82">
        <f>SUM(B235:M235)</f>
        <v>114532.4687</v>
      </c>
      <c r="O235" s="84">
        <f>SUM(B235:M235)</f>
        <v>114532.4687</v>
      </c>
      <c r="P235" s="85">
        <f>RATE(1,,-O234,O235)*100</f>
        <v>13.076719019344951</v>
      </c>
      <c r="Q235" s="115">
        <f>SUM(B235:M235)</f>
        <v>114532.4687</v>
      </c>
      <c r="R235" s="2"/>
      <c r="S235" s="3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s="28" customFormat="1" ht="12.75">
      <c r="A236" s="11">
        <v>98</v>
      </c>
      <c r="B236" s="68">
        <v>7483.1</v>
      </c>
      <c r="C236" s="68">
        <v>9294.96</v>
      </c>
      <c r="D236" s="68">
        <v>10186.5</v>
      </c>
      <c r="E236" s="68">
        <v>8845</v>
      </c>
      <c r="F236" s="68">
        <v>8798.5</v>
      </c>
      <c r="G236" s="68">
        <v>8618.5</v>
      </c>
      <c r="H236" s="68">
        <v>7901</v>
      </c>
      <c r="I236" s="68">
        <v>8308.5</v>
      </c>
      <c r="J236" s="68">
        <v>8410</v>
      </c>
      <c r="K236" s="108">
        <v>8682.323</v>
      </c>
      <c r="L236" s="108">
        <v>8860.6</v>
      </c>
      <c r="M236" s="68">
        <v>9349</v>
      </c>
      <c r="N236" s="82">
        <f>SUM(B236:M236)</f>
        <v>104737.98300000001</v>
      </c>
      <c r="O236" s="84">
        <f>SUM(B236:D236)</f>
        <v>26964.559999999998</v>
      </c>
      <c r="P236" s="84">
        <f>RATE(1,,-O237,O236)*100</f>
        <v>-0.0646356830479759</v>
      </c>
      <c r="Q236" s="114">
        <f>SUM(B236:M236)</f>
        <v>104737.98300000001</v>
      </c>
      <c r="R236" s="2"/>
      <c r="S236" s="35"/>
      <c r="T236" s="2"/>
      <c r="U236" s="22">
        <v>35431</v>
      </c>
      <c r="V236" s="60" t="s">
        <v>2</v>
      </c>
      <c r="W236" s="60" t="s">
        <v>3</v>
      </c>
      <c r="X236" s="60" t="s">
        <v>4</v>
      </c>
      <c r="Y236" s="60" t="s">
        <v>5</v>
      </c>
      <c r="Z236" s="60" t="s">
        <v>6</v>
      </c>
      <c r="AA236" s="60" t="s">
        <v>7</v>
      </c>
      <c r="AB236" s="60" t="s">
        <v>8</v>
      </c>
      <c r="AC236" s="60" t="s">
        <v>9</v>
      </c>
      <c r="AD236" s="60" t="s">
        <v>10</v>
      </c>
      <c r="AE236" s="60" t="s">
        <v>11</v>
      </c>
      <c r="AF236" s="60" t="s">
        <v>12</v>
      </c>
      <c r="AG236" s="22">
        <v>35796</v>
      </c>
      <c r="AH236" s="60" t="s">
        <v>2</v>
      </c>
      <c r="AI236" s="60" t="s">
        <v>3</v>
      </c>
      <c r="AJ236" s="60" t="s">
        <v>4</v>
      </c>
      <c r="AK236" s="60" t="s">
        <v>5</v>
      </c>
      <c r="AL236" s="60" t="s">
        <v>6</v>
      </c>
      <c r="AM236" s="60" t="s">
        <v>7</v>
      </c>
      <c r="AN236" s="60" t="s">
        <v>8</v>
      </c>
      <c r="AO236" s="60" t="s">
        <v>9</v>
      </c>
      <c r="AP236" s="60" t="s">
        <v>10</v>
      </c>
      <c r="AQ236" s="60" t="s">
        <v>11</v>
      </c>
      <c r="AR236" s="60" t="s">
        <v>12</v>
      </c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s="28" customFormat="1" ht="12.75">
      <c r="A237" s="16" t="s">
        <v>15</v>
      </c>
      <c r="B237" s="11"/>
      <c r="C237" s="11"/>
      <c r="D237" s="11"/>
      <c r="E237" s="11"/>
      <c r="F237" s="14"/>
      <c r="G237" s="11"/>
      <c r="H237" s="11"/>
      <c r="I237" s="11"/>
      <c r="J237" s="11"/>
      <c r="K237" s="3"/>
      <c r="L237" s="3"/>
      <c r="M237" s="3"/>
      <c r="N237" s="82"/>
      <c r="O237" s="86">
        <f>SUM(B235:D235)</f>
        <v>26982</v>
      </c>
      <c r="P237" s="84"/>
      <c r="Q237" s="84"/>
      <c r="R237" s="2"/>
      <c r="S237" s="35" t="s">
        <v>29</v>
      </c>
      <c r="T237" s="2" t="s">
        <v>58</v>
      </c>
      <c r="U237" s="7">
        <f>AS219</f>
        <v>32147.3668587098</v>
      </c>
      <c r="V237" s="7">
        <f aca="true" t="shared" si="343" ref="V237:AJ238">AT219</f>
        <v>28098.501429788434</v>
      </c>
      <c r="W237" s="7">
        <f t="shared" si="343"/>
        <v>32750.54670330816</v>
      </c>
      <c r="X237" s="7">
        <f t="shared" si="343"/>
        <v>32352.568805942177</v>
      </c>
      <c r="Y237" s="7">
        <f t="shared" si="343"/>
        <v>31377.370976193106</v>
      </c>
      <c r="Z237" s="7">
        <f t="shared" si="343"/>
        <v>32700.67433930552</v>
      </c>
      <c r="AA237" s="7">
        <f t="shared" si="343"/>
        <v>32129.28329851884</v>
      </c>
      <c r="AB237" s="7">
        <f t="shared" si="343"/>
        <v>29991.86598861812</v>
      </c>
      <c r="AC237" s="7">
        <f t="shared" si="343"/>
        <v>29328.26491855889</v>
      </c>
      <c r="AD237" s="7">
        <f t="shared" si="343"/>
        <v>30933.02518066108</v>
      </c>
      <c r="AE237" s="7">
        <f t="shared" si="343"/>
        <v>28197.93685841664</v>
      </c>
      <c r="AF237" s="7">
        <f t="shared" si="343"/>
        <v>26474.54083324213</v>
      </c>
      <c r="AG237" s="7">
        <f t="shared" si="343"/>
        <v>21032.776033894035</v>
      </c>
      <c r="AH237" s="7">
        <f t="shared" si="343"/>
        <v>21858.520889368578</v>
      </c>
      <c r="AI237" s="7">
        <f t="shared" si="343"/>
        <v>23216.24226938541</v>
      </c>
      <c r="AJ237" s="7">
        <f t="shared" si="343"/>
        <v>21501.979345621592</v>
      </c>
      <c r="AK237" s="7">
        <f aca="true" t="shared" si="344" ref="AK237:AO238">BI219</f>
        <v>20541.028837697533</v>
      </c>
      <c r="AL237" s="7">
        <f t="shared" si="344"/>
        <v>21174.31003880272</v>
      </c>
      <c r="AM237" s="7">
        <f t="shared" si="344"/>
        <v>20689.817504744355</v>
      </c>
      <c r="AN237" s="7">
        <f t="shared" si="344"/>
        <v>19494.350905071315</v>
      </c>
      <c r="AO237" s="7">
        <f t="shared" si="344"/>
        <v>20542.23044409318</v>
      </c>
      <c r="AP237" s="7">
        <f aca="true" t="shared" si="345" ref="AP237:AR238">BN219</f>
        <v>21272.71319729149</v>
      </c>
      <c r="AQ237" s="7">
        <f t="shared" si="345"/>
        <v>21285.56315789474</v>
      </c>
      <c r="AR237" s="7">
        <f t="shared" si="345"/>
        <v>21811.9</v>
      </c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s="28" customFormat="1" ht="12.75">
      <c r="A238" s="2">
        <v>96</v>
      </c>
      <c r="B238" s="18">
        <f aca="true" t="shared" si="346" ref="B238:M238">RATE(1,,-B233,B234)*100</f>
        <v>28.84448305821025</v>
      </c>
      <c r="C238" s="18">
        <f t="shared" si="346"/>
        <v>-9.609429887330535</v>
      </c>
      <c r="D238" s="18">
        <f t="shared" si="346"/>
        <v>-2.2738430222115693</v>
      </c>
      <c r="E238" s="18">
        <f t="shared" si="346"/>
        <v>-4.684447551872316</v>
      </c>
      <c r="F238" s="18">
        <f t="shared" si="346"/>
        <v>-17.848169807234143</v>
      </c>
      <c r="G238" s="18">
        <f t="shared" si="346"/>
        <v>1.7219876156926186</v>
      </c>
      <c r="H238" s="18">
        <f t="shared" si="346"/>
        <v>-14.162968260311718</v>
      </c>
      <c r="I238" s="18">
        <f t="shared" si="346"/>
        <v>-2.4329163267156177</v>
      </c>
      <c r="J238" s="18">
        <f t="shared" si="346"/>
        <v>-4.362075789057098</v>
      </c>
      <c r="K238" s="18">
        <f t="shared" si="346"/>
        <v>-4.617300403071644</v>
      </c>
      <c r="L238" s="18">
        <f t="shared" si="346"/>
        <v>6.039408403677501</v>
      </c>
      <c r="M238" s="18">
        <f t="shared" si="346"/>
        <v>1.621554041382755</v>
      </c>
      <c r="N238" s="18">
        <f aca="true" t="shared" si="347" ref="N238:Q240">RATE(1,,-N233,N234)*100</f>
        <v>-2.3242582277699997</v>
      </c>
      <c r="O238" s="18">
        <f t="shared" si="347"/>
        <v>-2.3242582277699997</v>
      </c>
      <c r="P238" s="18" t="e">
        <f t="shared" si="347"/>
        <v>#NUM!</v>
      </c>
      <c r="Q238" s="18">
        <f t="shared" si="347"/>
        <v>-2.3242582277699997</v>
      </c>
      <c r="R238" s="2"/>
      <c r="S238" s="2"/>
      <c r="T238" s="2" t="s">
        <v>59</v>
      </c>
      <c r="U238" s="7">
        <f>AS220</f>
        <v>77762.2515038242</v>
      </c>
      <c r="V238" s="7">
        <f aca="true" t="shared" si="348" ref="V238:AI238">AT220</f>
        <v>64272.39782571122</v>
      </c>
      <c r="W238" s="7">
        <f t="shared" si="348"/>
        <v>79920.52142775894</v>
      </c>
      <c r="X238" s="7">
        <f t="shared" si="348"/>
        <v>79012.10135065833</v>
      </c>
      <c r="Y238" s="7">
        <f t="shared" si="348"/>
        <v>77321.44587736917</v>
      </c>
      <c r="Z238" s="7">
        <f t="shared" si="348"/>
        <v>76756.21327903826</v>
      </c>
      <c r="AA238" s="7">
        <f t="shared" si="348"/>
        <v>84436.49096049696</v>
      </c>
      <c r="AB238" s="7">
        <f t="shared" si="348"/>
        <v>76605.2328273747</v>
      </c>
      <c r="AC238" s="7">
        <f t="shared" si="348"/>
        <v>77735.12353278928</v>
      </c>
      <c r="AD238" s="7">
        <f t="shared" si="348"/>
        <v>82626.45141460709</v>
      </c>
      <c r="AE238" s="7">
        <f t="shared" si="348"/>
        <v>75311.15427764539</v>
      </c>
      <c r="AF238" s="7">
        <f t="shared" si="348"/>
        <v>84659.83882078782</v>
      </c>
      <c r="AG238" s="7">
        <f t="shared" si="348"/>
        <v>65531.737413040704</v>
      </c>
      <c r="AH238" s="7">
        <f t="shared" si="348"/>
        <v>63489.658412698416</v>
      </c>
      <c r="AI238" s="7">
        <f t="shared" si="348"/>
        <v>73796.60219176847</v>
      </c>
      <c r="AJ238" s="7">
        <f t="shared" si="343"/>
        <v>70136.56885435016</v>
      </c>
      <c r="AK238" s="7">
        <f t="shared" si="344"/>
        <v>64985.90233247985</v>
      </c>
      <c r="AL238" s="7">
        <f t="shared" si="344"/>
        <v>67097.77040796421</v>
      </c>
      <c r="AM238" s="7">
        <f t="shared" si="344"/>
        <v>67318.3374551323</v>
      </c>
      <c r="AN238" s="7">
        <f t="shared" si="344"/>
        <v>64630.329529514005</v>
      </c>
      <c r="AO238" s="7">
        <f t="shared" si="344"/>
        <v>65711.50329831884</v>
      </c>
      <c r="AP238" s="7">
        <f t="shared" si="345"/>
        <v>68777.85459253861</v>
      </c>
      <c r="AQ238" s="7">
        <f t="shared" si="345"/>
        <v>67040.06308857602</v>
      </c>
      <c r="AR238" s="7">
        <f t="shared" si="345"/>
        <v>73552.5367408013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s="28" customFormat="1" ht="12.75">
      <c r="A239" s="2">
        <v>97</v>
      </c>
      <c r="B239" s="18">
        <f aca="true" t="shared" si="349" ref="B239:M240">RATE(1,,-B234,B235)*100</f>
        <v>-3.444162041599662</v>
      </c>
      <c r="C239" s="18">
        <f t="shared" si="349"/>
        <v>8.649029880822143</v>
      </c>
      <c r="D239" s="18">
        <f t="shared" si="349"/>
        <v>24.068810037247594</v>
      </c>
      <c r="E239" s="18">
        <f t="shared" si="349"/>
        <v>8.419451576017781</v>
      </c>
      <c r="F239" s="18">
        <f t="shared" si="349"/>
        <v>12.695922698691009</v>
      </c>
      <c r="G239" s="18">
        <f t="shared" si="349"/>
        <v>3.8502903850290546</v>
      </c>
      <c r="H239" s="18">
        <f t="shared" si="349"/>
        <v>24.11325794239085</v>
      </c>
      <c r="I239" s="18">
        <f t="shared" si="349"/>
        <v>6.452886726054274</v>
      </c>
      <c r="J239" s="18">
        <f t="shared" si="349"/>
        <v>26.433808791009856</v>
      </c>
      <c r="K239" s="18">
        <f t="shared" si="349"/>
        <v>7.806970911589542</v>
      </c>
      <c r="L239" s="18">
        <f t="shared" si="349"/>
        <v>12.78178391263372</v>
      </c>
      <c r="M239" s="18">
        <f t="shared" si="349"/>
        <v>30.853214733889434</v>
      </c>
      <c r="N239" s="18">
        <f t="shared" si="347"/>
        <v>13.076719019344951</v>
      </c>
      <c r="O239" s="18">
        <f t="shared" si="347"/>
        <v>13.076719019344951</v>
      </c>
      <c r="P239" s="18" t="e">
        <f t="shared" si="347"/>
        <v>#NUM!</v>
      </c>
      <c r="Q239" s="18">
        <f t="shared" si="347"/>
        <v>13.076719019344951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s="28" customFormat="1" ht="12.75">
      <c r="A240" s="2">
        <v>98</v>
      </c>
      <c r="B240" s="18">
        <f t="shared" si="349"/>
        <v>-19.601396723072785</v>
      </c>
      <c r="C240" s="18">
        <f t="shared" si="349"/>
        <v>23.136517188845467</v>
      </c>
      <c r="D240" s="18">
        <f t="shared" si="349"/>
        <v>0.5974718546316393</v>
      </c>
      <c r="E240" s="18">
        <f t="shared" si="349"/>
        <v>-11.996179370591124</v>
      </c>
      <c r="F240" s="18">
        <f t="shared" si="349"/>
        <v>2.918469996490832</v>
      </c>
      <c r="G240" s="18">
        <f t="shared" si="349"/>
        <v>-10.74461474730737</v>
      </c>
      <c r="H240" s="18">
        <f t="shared" si="349"/>
        <v>-22.00394866732477</v>
      </c>
      <c r="I240" s="18">
        <f t="shared" si="349"/>
        <v>-9.352258965490913</v>
      </c>
      <c r="J240" s="18">
        <f t="shared" si="349"/>
        <v>-13.981794006341424</v>
      </c>
      <c r="K240" s="18">
        <f t="shared" si="349"/>
        <v>-7.76932911439213</v>
      </c>
      <c r="L240" s="18">
        <f t="shared" si="349"/>
        <v>-12.895276048717527</v>
      </c>
      <c r="M240" s="18">
        <f t="shared" si="349"/>
        <v>-12.100504597071208</v>
      </c>
      <c r="N240" s="18">
        <f t="shared" si="347"/>
        <v>-8.551710978705193</v>
      </c>
      <c r="O240" s="18">
        <f t="shared" si="347"/>
        <v>-76.45684205879691</v>
      </c>
      <c r="P240" s="18" t="e">
        <f t="shared" si="347"/>
        <v>#NUM!</v>
      </c>
      <c r="Q240" s="18">
        <f t="shared" si="347"/>
        <v>-8.551710978705193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s="28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"/>
      <c r="O241" s="2"/>
      <c r="P241" s="2"/>
      <c r="Q241" s="20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4:77" s="28" customFormat="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4:77" s="28" customFormat="1" ht="12.75"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4:77" s="28" customFormat="1" ht="12.75"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s="28" customFormat="1" ht="12.75">
      <c r="A245" s="13"/>
      <c r="B245" s="2"/>
      <c r="C245" s="2"/>
      <c r="D245" s="2"/>
      <c r="E245" s="2"/>
      <c r="F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s="28" customFormat="1" ht="12.75">
      <c r="A246" s="2"/>
      <c r="B246" s="2"/>
      <c r="C246" s="2"/>
      <c r="D246" s="2"/>
      <c r="E246" s="2"/>
      <c r="F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s="28" customFormat="1" ht="12.75">
      <c r="A247" s="1"/>
      <c r="B247" s="2"/>
      <c r="C247" s="2"/>
      <c r="D247" s="2"/>
      <c r="E247" s="2"/>
      <c r="F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s="28" customFormat="1" ht="12.75">
      <c r="A248" s="3"/>
      <c r="B248" s="2"/>
      <c r="C248" s="2"/>
      <c r="D248" s="2"/>
      <c r="E248" s="2"/>
      <c r="F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4:77" s="28" customFormat="1" ht="12.75"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s="28" customFormat="1" ht="12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"/>
      <c r="O250" s="2"/>
      <c r="P250" s="2"/>
      <c r="Q250" s="5"/>
      <c r="R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s="28" customFormat="1" ht="12.75">
      <c r="A251" s="2" t="s">
        <v>0</v>
      </c>
      <c r="B251" s="6" t="s">
        <v>1</v>
      </c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 t="s">
        <v>12</v>
      </c>
      <c r="N251" s="2"/>
      <c r="O251" s="2"/>
      <c r="P251" s="2"/>
      <c r="Q251" s="75" t="s">
        <v>52</v>
      </c>
      <c r="R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s="28" customFormat="1" ht="12.75">
      <c r="A252" s="2" t="s">
        <v>13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R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s="28" customFormat="1" ht="12.75">
      <c r="A253" s="8"/>
      <c r="B253" s="9"/>
      <c r="C253" s="9"/>
      <c r="D253" s="10"/>
      <c r="E253" s="9"/>
      <c r="F253" s="9"/>
      <c r="G253" s="9"/>
      <c r="H253" s="9"/>
      <c r="I253" s="9"/>
      <c r="J253" s="10"/>
      <c r="K253" s="9"/>
      <c r="L253" s="9"/>
      <c r="M253" s="9"/>
      <c r="N253" s="2"/>
      <c r="O253" s="2"/>
      <c r="P253" s="2"/>
      <c r="Q253" s="20"/>
      <c r="R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s="28" customFormat="1" ht="12.75">
      <c r="A254" s="1" t="s">
        <v>24</v>
      </c>
      <c r="B254" s="3"/>
      <c r="C254" s="3"/>
      <c r="D254" s="11"/>
      <c r="E254" s="1"/>
      <c r="F254" s="3"/>
      <c r="G254" s="3"/>
      <c r="H254" s="3"/>
      <c r="I254" s="3"/>
      <c r="J254" s="11"/>
      <c r="K254" s="3"/>
      <c r="L254" s="3"/>
      <c r="M254" s="3"/>
      <c r="N254" s="2"/>
      <c r="O254" s="2"/>
      <c r="P254" s="2"/>
      <c r="Q254" s="2"/>
      <c r="R254" s="2"/>
      <c r="T254" s="2"/>
      <c r="U254" s="22">
        <v>35065</v>
      </c>
      <c r="V254" s="60" t="s">
        <v>2</v>
      </c>
      <c r="W254" s="60" t="s">
        <v>3</v>
      </c>
      <c r="X254" s="60" t="s">
        <v>4</v>
      </c>
      <c r="Y254" s="60" t="s">
        <v>5</v>
      </c>
      <c r="Z254" s="60" t="s">
        <v>6</v>
      </c>
      <c r="AA254" s="60" t="s">
        <v>7</v>
      </c>
      <c r="AB254" s="60" t="s">
        <v>8</v>
      </c>
      <c r="AC254" s="60" t="s">
        <v>9</v>
      </c>
      <c r="AD254" s="60" t="s">
        <v>10</v>
      </c>
      <c r="AE254" s="60" t="s">
        <v>11</v>
      </c>
      <c r="AF254" s="60" t="s">
        <v>12</v>
      </c>
      <c r="AG254" s="22">
        <v>35431</v>
      </c>
      <c r="AH254" s="60" t="s">
        <v>2</v>
      </c>
      <c r="AI254" s="60" t="s">
        <v>3</v>
      </c>
      <c r="AJ254" s="60" t="s">
        <v>4</v>
      </c>
      <c r="AK254" s="60" t="s">
        <v>5</v>
      </c>
      <c r="AL254" s="60" t="s">
        <v>6</v>
      </c>
      <c r="AM254" s="60" t="s">
        <v>7</v>
      </c>
      <c r="AN254" s="60" t="s">
        <v>8</v>
      </c>
      <c r="AO254" s="60" t="s">
        <v>9</v>
      </c>
      <c r="AP254" s="60" t="s">
        <v>10</v>
      </c>
      <c r="AQ254" s="60" t="s">
        <v>11</v>
      </c>
      <c r="AR254" s="60" t="s">
        <v>12</v>
      </c>
      <c r="AS254" s="22">
        <v>35796</v>
      </c>
      <c r="AT254" s="60" t="s">
        <v>2</v>
      </c>
      <c r="AU254" s="60" t="s">
        <v>3</v>
      </c>
      <c r="AV254" s="60" t="s">
        <v>4</v>
      </c>
      <c r="AW254" s="60" t="s">
        <v>5</v>
      </c>
      <c r="AX254" s="60" t="s">
        <v>6</v>
      </c>
      <c r="AY254" s="60" t="s">
        <v>7</v>
      </c>
      <c r="AZ254" s="60" t="s">
        <v>8</v>
      </c>
      <c r="BA254" s="60" t="s">
        <v>9</v>
      </c>
      <c r="BB254" s="60" t="s">
        <v>10</v>
      </c>
      <c r="BC254" s="60" t="s">
        <v>11</v>
      </c>
      <c r="BD254" s="60" t="s">
        <v>12</v>
      </c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5" t="s">
        <v>61</v>
      </c>
      <c r="T255" s="2" t="s">
        <v>58</v>
      </c>
      <c r="U255" s="19">
        <f>AVERAGE(B64,B120,B142,B164,B262)</f>
        <v>18.33587697843229</v>
      </c>
      <c r="V255" s="19">
        <f aca="true" t="shared" si="350" ref="V255:AF255">AVERAGE(C64,C120,C142,C164,C262)</f>
        <v>13.768353469785769</v>
      </c>
      <c r="W255" s="19">
        <f t="shared" si="350"/>
        <v>16.680087506666347</v>
      </c>
      <c r="X255" s="19">
        <f t="shared" si="350"/>
        <v>8.182727363690208</v>
      </c>
      <c r="Y255" s="19">
        <f t="shared" si="350"/>
        <v>8.935043705528532</v>
      </c>
      <c r="Z255" s="19">
        <f t="shared" si="350"/>
        <v>3.189228496636351</v>
      </c>
      <c r="AA255" s="19">
        <f t="shared" si="350"/>
        <v>1.2816603728163298</v>
      </c>
      <c r="AB255" s="19">
        <f t="shared" si="350"/>
        <v>2.4655451202397316</v>
      </c>
      <c r="AC255" s="19">
        <f t="shared" si="350"/>
        <v>1.4229491537704941</v>
      </c>
      <c r="AD255" s="19">
        <f t="shared" si="350"/>
        <v>7.746268558784671</v>
      </c>
      <c r="AE255" s="19">
        <f t="shared" si="350"/>
        <v>6.064373550339245</v>
      </c>
      <c r="AF255" s="19">
        <f t="shared" si="350"/>
        <v>3.9295451191460438</v>
      </c>
      <c r="AG255" s="19">
        <f aca="true" t="shared" si="351" ref="AG255:AR255">AVERAGE(B65,B121,B143,B165,B263)</f>
        <v>7.576838486336451</v>
      </c>
      <c r="AH255" s="19">
        <f t="shared" si="351"/>
        <v>3.5598558926705954</v>
      </c>
      <c r="AI255" s="19">
        <f t="shared" si="351"/>
        <v>6.276809432262626</v>
      </c>
      <c r="AJ255" s="19">
        <f t="shared" si="351"/>
        <v>10.484279141605814</v>
      </c>
      <c r="AK255" s="19">
        <f t="shared" si="351"/>
        <v>7.559786923542622</v>
      </c>
      <c r="AL255" s="19">
        <f t="shared" si="351"/>
        <v>8.916132430679806</v>
      </c>
      <c r="AM255" s="19">
        <f t="shared" si="351"/>
        <v>12.834495645826816</v>
      </c>
      <c r="AN255" s="19">
        <f t="shared" si="351"/>
        <v>10.667261837213513</v>
      </c>
      <c r="AO255" s="19">
        <f t="shared" si="351"/>
        <v>11.503446025850819</v>
      </c>
      <c r="AP255" s="19">
        <f t="shared" si="351"/>
        <v>7.730587839718052</v>
      </c>
      <c r="AQ255" s="19">
        <f t="shared" si="351"/>
        <v>6.151063939754678</v>
      </c>
      <c r="AR255" s="19">
        <f t="shared" si="351"/>
        <v>2.5342693425326197</v>
      </c>
      <c r="AS255" s="19">
        <f aca="true" t="shared" si="352" ref="AS255:BD255">AVERAGE(B66,B122,B144,B166,B264)</f>
        <v>-2.6164802600155426</v>
      </c>
      <c r="AT255" s="19">
        <f t="shared" si="352"/>
        <v>13.980205078884435</v>
      </c>
      <c r="AU255" s="19">
        <f t="shared" si="352"/>
        <v>4.938715012280428</v>
      </c>
      <c r="AV255" s="19">
        <f t="shared" si="352"/>
        <v>-3.083845493702092</v>
      </c>
      <c r="AW255" s="19">
        <f t="shared" si="352"/>
        <v>-4.544772473186794</v>
      </c>
      <c r="AX255" s="19">
        <f t="shared" si="352"/>
        <v>-1.658162272796774</v>
      </c>
      <c r="AY255" s="19">
        <f t="shared" si="352"/>
        <v>-1.796305984164454</v>
      </c>
      <c r="AZ255" s="19">
        <f t="shared" si="352"/>
        <v>-7.290354542799354</v>
      </c>
      <c r="BA255" s="19">
        <f t="shared" si="352"/>
        <v>-1.55468741097634</v>
      </c>
      <c r="BB255" s="19">
        <f t="shared" si="352"/>
        <v>-5.467579939582287</v>
      </c>
      <c r="BC255" s="19">
        <f t="shared" si="352"/>
        <v>-2.1109560787172765</v>
      </c>
      <c r="BD255" s="19">
        <f t="shared" si="352"/>
        <v>-1.5669258769095609</v>
      </c>
      <c r="BE255" s="19"/>
      <c r="BF255" s="19"/>
      <c r="BG255" s="19"/>
      <c r="BH255" s="7"/>
      <c r="BI255" s="7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s="28" customFormat="1" ht="12.75">
      <c r="A256" s="1" t="s">
        <v>28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5"/>
      <c r="T256" s="2" t="s">
        <v>59</v>
      </c>
      <c r="U256" s="19">
        <f aca="true" t="shared" si="353" ref="U256:AF256">AVERAGE(B20,B42,B86,B186,B229)</f>
        <v>18.947228877862926</v>
      </c>
      <c r="V256" s="19">
        <f t="shared" si="353"/>
        <v>-0.19591222198492525</v>
      </c>
      <c r="W256" s="19">
        <f t="shared" si="353"/>
        <v>-5.542427794340719</v>
      </c>
      <c r="X256" s="19">
        <f t="shared" si="353"/>
        <v>2.029720328403284</v>
      </c>
      <c r="Y256" s="19">
        <f t="shared" si="353"/>
        <v>-2.292879977314135</v>
      </c>
      <c r="Z256" s="19">
        <f t="shared" si="353"/>
        <v>-5.078716323576778</v>
      </c>
      <c r="AA256" s="19">
        <f t="shared" si="353"/>
        <v>0.3126152314034233</v>
      </c>
      <c r="AB256" s="19">
        <f t="shared" si="353"/>
        <v>1.1586678316818215</v>
      </c>
      <c r="AC256" s="19">
        <f t="shared" si="353"/>
        <v>2.5712798111638095</v>
      </c>
      <c r="AD256" s="19">
        <f t="shared" si="353"/>
        <v>5.433686411316551</v>
      </c>
      <c r="AE256" s="19">
        <f t="shared" si="353"/>
        <v>3.4081381252574494</v>
      </c>
      <c r="AF256" s="19">
        <f t="shared" si="353"/>
        <v>3.5402033701598663</v>
      </c>
      <c r="AG256" s="19">
        <f aca="true" t="shared" si="354" ref="AG256:AR256">AVERAGE(B21,B43,B87,B187,B230)</f>
        <v>5.520536189008271</v>
      </c>
      <c r="AH256" s="19">
        <f t="shared" si="354"/>
        <v>0.419861762215482</v>
      </c>
      <c r="AI256" s="19">
        <f t="shared" si="354"/>
        <v>10.895079307516914</v>
      </c>
      <c r="AJ256" s="19">
        <f t="shared" si="354"/>
        <v>7.789773276537962</v>
      </c>
      <c r="AK256" s="19">
        <f t="shared" si="354"/>
        <v>8.04210926941266</v>
      </c>
      <c r="AL256" s="19">
        <f t="shared" si="354"/>
        <v>10.193465272567625</v>
      </c>
      <c r="AM256" s="19">
        <f t="shared" si="354"/>
        <v>10.32037975024719</v>
      </c>
      <c r="AN256" s="19">
        <f t="shared" si="354"/>
        <v>3.614296833911753</v>
      </c>
      <c r="AO256" s="19">
        <f>AVERAGE(J21,J43,J87,J187,J230)</f>
        <v>9.341797893837825</v>
      </c>
      <c r="AP256" s="19">
        <f t="shared" si="354"/>
        <v>8.08713005738822</v>
      </c>
      <c r="AQ256" s="19">
        <f t="shared" si="354"/>
        <v>6.2699840149765915</v>
      </c>
      <c r="AR256" s="19">
        <f t="shared" si="354"/>
        <v>1.4058911579091575</v>
      </c>
      <c r="AS256" s="19">
        <f>AVERAGE(B22,B44,B88,B188,B231)</f>
        <v>-8.987112379065332</v>
      </c>
      <c r="AT256" s="19">
        <f>AVERAGE(C22,C44,C88,C188,C231)</f>
        <v>8.915837652198812</v>
      </c>
      <c r="AU256" s="19">
        <f>AVERAGE(D22,D44,D88,D188,D231)</f>
        <v>0.909907960906773</v>
      </c>
      <c r="AV256" s="19">
        <f aca="true" t="shared" si="355" ref="AV256:BA256">AVERAGE(E22,E44,E88,E188,E231)</f>
        <v>-4.364818809552295</v>
      </c>
      <c r="AW256" s="19">
        <f t="shared" si="355"/>
        <v>-8.6940027810036</v>
      </c>
      <c r="AX256" s="19">
        <f t="shared" si="355"/>
        <v>-8.363687184837186</v>
      </c>
      <c r="AY256" s="19">
        <f t="shared" si="355"/>
        <v>-11.025177776191246</v>
      </c>
      <c r="AZ256" s="19">
        <f t="shared" si="355"/>
        <v>-8.173208772193439</v>
      </c>
      <c r="BA256" s="19">
        <f t="shared" si="355"/>
        <v>-10.275131788146904</v>
      </c>
      <c r="BB256" s="19">
        <f>AVERAGE(K22,K44,K88,K188,K231)</f>
        <v>-14.33906723339005</v>
      </c>
      <c r="BC256" s="19">
        <f>AVERAGE(L22,L44,L88,L188,L231)</f>
        <v>-10.01376396957725</v>
      </c>
      <c r="BD256" s="19">
        <f>AVERAGE(M22,M44,M88,M188,M231)</f>
        <v>-7.105048149817549</v>
      </c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s="28" customFormat="1" ht="12.75">
      <c r="A257" s="11">
        <v>95</v>
      </c>
      <c r="B257" s="14">
        <f>local!B248/currency!B103</f>
        <v>3986.9505220588826</v>
      </c>
      <c r="C257" s="14">
        <f>local!C248/currency!C103</f>
        <v>3985.276720913131</v>
      </c>
      <c r="D257" s="14">
        <f>local!D248/currency!D103</f>
        <v>5206.052111817047</v>
      </c>
      <c r="E257" s="14">
        <f>local!E248/currency!E103</f>
        <v>4073.164573457786</v>
      </c>
      <c r="F257" s="14">
        <f>local!F248/currency!F103</f>
        <v>4856.129110741656</v>
      </c>
      <c r="G257" s="14">
        <f>local!G248/currency!G103</f>
        <v>4984.091728914955</v>
      </c>
      <c r="H257" s="14">
        <f>local!H248/currency!H103</f>
        <v>4624.535165723525</v>
      </c>
      <c r="I257" s="14">
        <f>local!I248/currency!I103</f>
        <v>4877.290162771403</v>
      </c>
      <c r="J257" s="14">
        <f>local!J248/currency!J103</f>
        <v>5024.658777450055</v>
      </c>
      <c r="K257" s="14">
        <f>local!K248/currency!K103</f>
        <v>4837.778202615941</v>
      </c>
      <c r="L257" s="14">
        <f>local!L248/currency!L103</f>
        <v>5180.057713863252</v>
      </c>
      <c r="M257" s="14">
        <f>local!M248/currency!M103</f>
        <v>4823.1674841212425</v>
      </c>
      <c r="N257" s="82">
        <f>SUM(B257:M257)</f>
        <v>56459.15227444888</v>
      </c>
      <c r="O257" s="84">
        <f>SUM(B257:M257)</f>
        <v>56459.15227444888</v>
      </c>
      <c r="P257" s="85"/>
      <c r="Q257" s="115">
        <f>SUM(B257:M257)</f>
        <v>56459.15227444888</v>
      </c>
      <c r="R257" s="2"/>
      <c r="S257" s="3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9"/>
      <c r="AK257" s="19"/>
      <c r="AL257" s="19"/>
      <c r="AM257" s="19"/>
      <c r="AN257" s="19"/>
      <c r="AO257" s="19"/>
      <c r="AP257" s="19"/>
      <c r="AQ257" s="19"/>
      <c r="AR257" s="19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s="28" customFormat="1" ht="12.75">
      <c r="A258" s="11">
        <v>96</v>
      </c>
      <c r="B258" s="14">
        <f>local!B249/currency!B104</f>
        <v>4485.654303708888</v>
      </c>
      <c r="C258" s="14">
        <f>local!C249/currency!C104</f>
        <v>4678.867827361499</v>
      </c>
      <c r="D258" s="14">
        <f>local!D249/currency!D104</f>
        <v>4888.4661117717005</v>
      </c>
      <c r="E258" s="14">
        <f>local!E249/currency!E104</f>
        <v>4246.073982044576</v>
      </c>
      <c r="F258" s="14">
        <f>local!F249/currency!F104</f>
        <v>5007.5367043435945</v>
      </c>
      <c r="G258" s="14">
        <f>local!G249/currency!G104</f>
        <v>4397.009802954693</v>
      </c>
      <c r="H258" s="14">
        <f>local!H249/currency!H104</f>
        <v>4491.433802350081</v>
      </c>
      <c r="I258" s="14">
        <f>local!I249/currency!I104</f>
        <v>4778.490403295047</v>
      </c>
      <c r="J258" s="14">
        <f>local!J249/currency!J104</f>
        <v>4536.623061213225</v>
      </c>
      <c r="K258" s="14">
        <f>local!K249/currency!K104</f>
        <v>4665.278868813825</v>
      </c>
      <c r="L258" s="14">
        <f>local!L249/currency!L104</f>
        <v>4878.6966670072225</v>
      </c>
      <c r="M258" s="14">
        <f>local!M249/currency!M104</f>
        <v>4666.802327629051</v>
      </c>
      <c r="N258" s="82">
        <f>SUM(B258:M258)</f>
        <v>55720.9338624934</v>
      </c>
      <c r="O258" s="84">
        <f>SUM(B258:M258)</f>
        <v>55720.9338624934</v>
      </c>
      <c r="P258" s="85">
        <f>RATE(1,,-O257,O258)*100</f>
        <v>-1.3075265607372104</v>
      </c>
      <c r="Q258" s="115">
        <f>SUM(B258:M258)</f>
        <v>55720.9338624934</v>
      </c>
      <c r="R258" s="2"/>
      <c r="S258" s="3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s="28" customFormat="1" ht="12.75">
      <c r="A259" s="11">
        <v>97</v>
      </c>
      <c r="B259" s="14">
        <f>local!B250/currency!B105</f>
        <v>4625.040356930305</v>
      </c>
      <c r="C259" s="14">
        <f>local!C250/currency!C105</f>
        <v>4324.8330016507</v>
      </c>
      <c r="D259" s="14">
        <f>local!D250/currency!D105</f>
        <v>5178.976090274245</v>
      </c>
      <c r="E259" s="14">
        <f>local!E250/currency!E105</f>
        <v>4340.447583586043</v>
      </c>
      <c r="F259" s="14">
        <f>local!F250/currency!F105</f>
        <v>4934.459498637391</v>
      </c>
      <c r="G259" s="14">
        <f>local!G250/currency!G105</f>
        <v>4753.283731467186</v>
      </c>
      <c r="H259" s="14">
        <f>local!H250/currency!H105</f>
        <v>4752.869393139842</v>
      </c>
      <c r="I259" s="14">
        <f>local!I250/currency!I105</f>
        <v>4811.322206931373</v>
      </c>
      <c r="J259" s="14">
        <f>local!J250/currency!J105</f>
        <v>4984.463837101679</v>
      </c>
      <c r="K259" s="14">
        <f>local!K250/currency!K105</f>
        <v>5163.872175424522</v>
      </c>
      <c r="L259" s="14">
        <f>local!L250/currency!L105</f>
        <v>4854.751830073508</v>
      </c>
      <c r="M259" s="14">
        <f>local!M250/currency!M105</f>
        <v>4804.804804804805</v>
      </c>
      <c r="N259" s="82">
        <f>SUM(B259:M259)</f>
        <v>57529.1245100216</v>
      </c>
      <c r="O259" s="84">
        <f>SUM(B259:M259)</f>
        <v>57529.1245100216</v>
      </c>
      <c r="P259" s="85">
        <f>RATE(1,,-O258,O259)*100</f>
        <v>3.245083171058101</v>
      </c>
      <c r="Q259" s="115">
        <f>SUM(B259:M259)</f>
        <v>57529.1245100216</v>
      </c>
      <c r="R259" s="2"/>
      <c r="S259" s="3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s="28" customFormat="1" ht="12.75">
      <c r="A260" s="11">
        <v>98</v>
      </c>
      <c r="B260" s="14">
        <f>local!B251/currency!B106</f>
        <v>4071.7338784612525</v>
      </c>
      <c r="C260" s="14">
        <f>local!C251/currency!C106</f>
        <v>4787.602947550932</v>
      </c>
      <c r="D260" s="14">
        <f>local!D251/currency!D106</f>
        <v>5010.6455046937</v>
      </c>
      <c r="E260" s="14">
        <f>local!E251/currency!E106</f>
        <v>4293.74810011146</v>
      </c>
      <c r="F260" s="14">
        <f>local!F251/currency!F106</f>
        <v>4252.6563138536985</v>
      </c>
      <c r="G260" s="14">
        <f>local!G251/currency!G106</f>
        <v>4520.347464828628</v>
      </c>
      <c r="H260" s="14">
        <f>local!H251/currency!H106</f>
        <v>4671.036659383346</v>
      </c>
      <c r="I260" s="14">
        <f>local!I251/currency!I106</f>
        <v>4288.5318452953625</v>
      </c>
      <c r="J260" s="14">
        <f>local!J251/currency!J106</f>
        <v>4689.433308586984</v>
      </c>
      <c r="K260" s="14">
        <f>local!K251/currency!K106</f>
        <v>4685.246847224771</v>
      </c>
      <c r="L260" s="68">
        <v>4432.6</v>
      </c>
      <c r="M260" s="68">
        <v>4353</v>
      </c>
      <c r="N260" s="82">
        <f>SUM(B260:M260)</f>
        <v>54056.58286999014</v>
      </c>
      <c r="O260" s="84">
        <f>SUM(B260:D260)</f>
        <v>13869.982330705883</v>
      </c>
      <c r="P260" s="84">
        <f>RATE(1,,-O261,O260)*100</f>
        <v>-1.8321882407087295</v>
      </c>
      <c r="Q260" s="114">
        <f>SUM(B260:M260)</f>
        <v>54056.58286999014</v>
      </c>
      <c r="R260" s="2"/>
      <c r="S260" s="35"/>
      <c r="T260" s="2"/>
      <c r="U260" s="22">
        <v>35065</v>
      </c>
      <c r="V260" s="60" t="s">
        <v>2</v>
      </c>
      <c r="W260" s="60" t="s">
        <v>3</v>
      </c>
      <c r="X260" s="60" t="s">
        <v>4</v>
      </c>
      <c r="Y260" s="60" t="s">
        <v>5</v>
      </c>
      <c r="Z260" s="60" t="s">
        <v>6</v>
      </c>
      <c r="AA260" s="60" t="s">
        <v>7</v>
      </c>
      <c r="AB260" s="60" t="s">
        <v>8</v>
      </c>
      <c r="AC260" s="60" t="s">
        <v>9</v>
      </c>
      <c r="AD260" s="60" t="s">
        <v>10</v>
      </c>
      <c r="AE260" s="60" t="s">
        <v>11</v>
      </c>
      <c r="AF260" s="60" t="s">
        <v>12</v>
      </c>
      <c r="AG260" s="22">
        <v>35431</v>
      </c>
      <c r="AH260" s="60" t="s">
        <v>2</v>
      </c>
      <c r="AI260" s="60" t="s">
        <v>3</v>
      </c>
      <c r="AJ260" s="60" t="s">
        <v>4</v>
      </c>
      <c r="AK260" s="60" t="s">
        <v>5</v>
      </c>
      <c r="AL260" s="60" t="s">
        <v>6</v>
      </c>
      <c r="AM260" s="60" t="s">
        <v>7</v>
      </c>
      <c r="AN260" s="60" t="s">
        <v>8</v>
      </c>
      <c r="AO260" s="60" t="s">
        <v>9</v>
      </c>
      <c r="AP260" s="60" t="s">
        <v>10</v>
      </c>
      <c r="AQ260" s="60" t="s">
        <v>11</v>
      </c>
      <c r="AR260" s="60" t="s">
        <v>12</v>
      </c>
      <c r="AS260" s="22">
        <v>35796</v>
      </c>
      <c r="AT260" s="60" t="s">
        <v>2</v>
      </c>
      <c r="AU260" s="60" t="s">
        <v>3</v>
      </c>
      <c r="AV260" s="60" t="s">
        <v>4</v>
      </c>
      <c r="AW260" s="60" t="s">
        <v>5</v>
      </c>
      <c r="AX260" s="60" t="s">
        <v>6</v>
      </c>
      <c r="AY260" s="60" t="s">
        <v>7</v>
      </c>
      <c r="AZ260" s="60" t="s">
        <v>8</v>
      </c>
      <c r="BA260" s="60" t="s">
        <v>9</v>
      </c>
      <c r="BB260" s="60" t="s">
        <v>10</v>
      </c>
      <c r="BC260" s="60" t="s">
        <v>11</v>
      </c>
      <c r="BD260" s="60" t="s">
        <v>12</v>
      </c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s="28" customFormat="1" ht="12.75">
      <c r="A261" s="16" t="s">
        <v>15</v>
      </c>
      <c r="B261" s="11"/>
      <c r="C261" s="11"/>
      <c r="D261" s="11"/>
      <c r="E261" s="11"/>
      <c r="F261" s="11"/>
      <c r="G261" s="11"/>
      <c r="H261" s="14"/>
      <c r="I261" s="11"/>
      <c r="J261" s="11"/>
      <c r="K261" s="3"/>
      <c r="L261" s="3"/>
      <c r="M261" s="3"/>
      <c r="N261" s="82"/>
      <c r="O261" s="86">
        <f>SUM(B259:D259)</f>
        <v>14128.84944885525</v>
      </c>
      <c r="P261" s="84"/>
      <c r="Q261" s="84"/>
      <c r="R261" s="2"/>
      <c r="S261" s="35" t="s">
        <v>62</v>
      </c>
      <c r="T261" s="2" t="s">
        <v>58</v>
      </c>
      <c r="U261" s="19">
        <f>AVERAGE(B73,B129,B151,B173,B271)</f>
        <v>26.88614859677684</v>
      </c>
      <c r="V261" s="19">
        <f aca="true" t="shared" si="356" ref="V261:AF261">AVERAGE(C73,C129,C151,C173,C271)</f>
        <v>22.266732172615406</v>
      </c>
      <c r="W261" s="19">
        <f t="shared" si="356"/>
        <v>15.161704686977995</v>
      </c>
      <c r="X261" s="19">
        <f t="shared" si="356"/>
        <v>19.55415324778665</v>
      </c>
      <c r="Y261" s="19">
        <f t="shared" si="356"/>
        <v>11.793587118598122</v>
      </c>
      <c r="Z261" s="19">
        <f t="shared" si="356"/>
        <v>1.2152795868667643</v>
      </c>
      <c r="AA261" s="19">
        <f t="shared" si="356"/>
        <v>9.002291232567462</v>
      </c>
      <c r="AB261" s="19">
        <f t="shared" si="356"/>
        <v>5.049151016390299</v>
      </c>
      <c r="AC261" s="19">
        <f t="shared" si="356"/>
        <v>0.043843759228085054</v>
      </c>
      <c r="AD261" s="19">
        <f t="shared" si="356"/>
        <v>9.623675563637802</v>
      </c>
      <c r="AE261" s="19">
        <f t="shared" si="356"/>
        <v>5.571856161847213</v>
      </c>
      <c r="AF261" s="19">
        <f t="shared" si="356"/>
        <v>4.693008697155212</v>
      </c>
      <c r="AG261" s="19">
        <f aca="true" t="shared" si="357" ref="AG261:AR261">AVERAGE(B74,B130,B152,B174,B272)</f>
        <v>8.308602208661108</v>
      </c>
      <c r="AH261" s="19">
        <f t="shared" si="357"/>
        <v>-1.3330667771216071</v>
      </c>
      <c r="AI261" s="19">
        <f t="shared" si="357"/>
        <v>2.3190549518359966</v>
      </c>
      <c r="AJ261" s="19">
        <f t="shared" si="357"/>
        <v>0.38801528965724297</v>
      </c>
      <c r="AK261" s="19">
        <f t="shared" si="357"/>
        <v>-3.188360121635198</v>
      </c>
      <c r="AL261" s="19">
        <f t="shared" si="357"/>
        <v>6.089958396466043</v>
      </c>
      <c r="AM261" s="19">
        <f t="shared" si="357"/>
        <v>2.8925382112805886</v>
      </c>
      <c r="AN261" s="19">
        <f t="shared" si="357"/>
        <v>-3.320352414766873</v>
      </c>
      <c r="AO261" s="19">
        <f t="shared" si="357"/>
        <v>-0.47236364703957107</v>
      </c>
      <c r="AP261" s="19">
        <f t="shared" si="357"/>
        <v>-3.630778695271286</v>
      </c>
      <c r="AQ261" s="19">
        <f>AVERAGE(L74,L130,L152,L174,L272)</f>
        <v>-10.961461005033788</v>
      </c>
      <c r="AR261" s="19">
        <f t="shared" si="357"/>
        <v>-13.951162290338413</v>
      </c>
      <c r="AS261" s="19">
        <f>AVERAGE(B75,B131,B153,B175,B273)</f>
        <v>-28.978488811684485</v>
      </c>
      <c r="AT261" s="19">
        <f>AVERAGE(C75,C131,C153,C175,C273)</f>
        <v>-18.25432751028452</v>
      </c>
      <c r="AU261" s="19">
        <f>AVERAGE(D75,D131,D153,D175,D273)</f>
        <v>-26.418122278248575</v>
      </c>
      <c r="AV261" s="19">
        <f aca="true" t="shared" si="358" ref="AV261:BA261">AVERAGE(E75,E131,E153,E175,E273)</f>
        <v>-32.49734791407735</v>
      </c>
      <c r="AW261" s="19">
        <f t="shared" si="358"/>
        <v>-33.05121177588735</v>
      </c>
      <c r="AX261" s="19">
        <f t="shared" si="358"/>
        <v>-31.762152591065906</v>
      </c>
      <c r="AY261" s="19">
        <f t="shared" si="358"/>
        <v>-32.68251255640705</v>
      </c>
      <c r="AZ261" s="19">
        <f t="shared" si="358"/>
        <v>-33.78608902284214</v>
      </c>
      <c r="BA261" s="19">
        <f t="shared" si="358"/>
        <v>-27.918664064188373</v>
      </c>
      <c r="BB261" s="19">
        <f>AVERAGE(K75,K131,K153,K175,K273)</f>
        <v>-28.91741031488589</v>
      </c>
      <c r="BC261" s="19">
        <f>AVERAGE(L75,L131,L153,L175,L273)</f>
        <v>-23.05392770567044</v>
      </c>
      <c r="BD261" s="19">
        <f>AVERAGE(M75,M131,M153,M175,M273)</f>
        <v>-18.662259506350136</v>
      </c>
      <c r="BE261" s="7"/>
      <c r="BF261" s="7"/>
      <c r="BG261" s="7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s="28" customFormat="1" ht="12.75">
      <c r="A262" s="11">
        <v>96</v>
      </c>
      <c r="B262" s="18">
        <f aca="true" t="shared" si="359" ref="B262:M262">RATE(1,,-B257,B258)*100</f>
        <v>12.508401568837947</v>
      </c>
      <c r="C262" s="18">
        <f t="shared" si="359"/>
        <v>17.40383805241627</v>
      </c>
      <c r="D262" s="18">
        <f t="shared" si="359"/>
        <v>-6.10032310903052</v>
      </c>
      <c r="E262" s="18">
        <f t="shared" si="359"/>
        <v>4.245087706829469</v>
      </c>
      <c r="F262" s="18">
        <f t="shared" si="359"/>
        <v>3.117865899961901</v>
      </c>
      <c r="G262" s="18">
        <f t="shared" si="359"/>
        <v>-11.779115592001155</v>
      </c>
      <c r="H262" s="18">
        <f t="shared" si="359"/>
        <v>-2.8781565844709025</v>
      </c>
      <c r="I262" s="18">
        <f t="shared" si="359"/>
        <v>-2.025710100877304</v>
      </c>
      <c r="J262" s="18">
        <f t="shared" si="359"/>
        <v>-9.712813105380677</v>
      </c>
      <c r="K262" s="18">
        <f t="shared" si="359"/>
        <v>-3.565672640983016</v>
      </c>
      <c r="L262" s="18">
        <f t="shared" si="359"/>
        <v>-5.817716008250335</v>
      </c>
      <c r="M262" s="18">
        <f t="shared" si="359"/>
        <v>-3.241959915490685</v>
      </c>
      <c r="N262" s="18">
        <f aca="true" t="shared" si="360" ref="N262:Q264">RATE(1,,-N257,N258)*100</f>
        <v>-1.3075265607372104</v>
      </c>
      <c r="O262" s="18">
        <f t="shared" si="360"/>
        <v>-1.3075265607372104</v>
      </c>
      <c r="P262" s="18" t="e">
        <f t="shared" si="360"/>
        <v>#NUM!</v>
      </c>
      <c r="Q262" s="18">
        <f t="shared" si="360"/>
        <v>-1.3075265607372104</v>
      </c>
      <c r="R262" s="2"/>
      <c r="S262" s="2"/>
      <c r="T262" s="2" t="s">
        <v>59</v>
      </c>
      <c r="U262" s="19">
        <f aca="true" t="shared" si="361" ref="U262:AF262">AVERAGE(B29,B51,B95,B195,B238)</f>
        <v>30.60853954071566</v>
      </c>
      <c r="V262" s="19">
        <f t="shared" si="361"/>
        <v>7.07921009835272</v>
      </c>
      <c r="W262" s="19">
        <f t="shared" si="361"/>
        <v>2.6362879064597973</v>
      </c>
      <c r="X262" s="19">
        <f t="shared" si="361"/>
        <v>4.821728198853012</v>
      </c>
      <c r="Y262" s="19">
        <f t="shared" si="361"/>
        <v>-1.723181286702267</v>
      </c>
      <c r="Z262" s="19">
        <f t="shared" si="361"/>
        <v>-1.3417526813999232</v>
      </c>
      <c r="AA262" s="19">
        <f t="shared" si="361"/>
        <v>-0.0366975254887187</v>
      </c>
      <c r="AB262" s="19">
        <f t="shared" si="361"/>
        <v>-2.3238763615312825</v>
      </c>
      <c r="AC262" s="19">
        <f t="shared" si="361"/>
        <v>-1.3154509620550736</v>
      </c>
      <c r="AD262" s="19">
        <f t="shared" si="361"/>
        <v>2.0170397117620533</v>
      </c>
      <c r="AE262" s="19">
        <f t="shared" si="361"/>
        <v>2.305059140717602</v>
      </c>
      <c r="AF262" s="19">
        <f t="shared" si="361"/>
        <v>3.2952066161252995</v>
      </c>
      <c r="AG262" s="19">
        <f aca="true" t="shared" si="362" ref="AG262:AR262">AVERAGE(B30,B52,B96,B196,B239)</f>
        <v>1.355194779486554</v>
      </c>
      <c r="AH262" s="19">
        <f t="shared" si="362"/>
        <v>-1.2323698382013544</v>
      </c>
      <c r="AI262" s="19">
        <f t="shared" si="362"/>
        <v>7.502907171455824</v>
      </c>
      <c r="AJ262" s="19">
        <f t="shared" si="362"/>
        <v>1.6611147285470362</v>
      </c>
      <c r="AK262" s="19">
        <f t="shared" si="362"/>
        <v>2.705858662366944</v>
      </c>
      <c r="AL262" s="19">
        <f t="shared" si="362"/>
        <v>3.9577700583223754</v>
      </c>
      <c r="AM262" s="19">
        <f t="shared" si="362"/>
        <v>10.620423553873914</v>
      </c>
      <c r="AN262" s="19">
        <f t="shared" si="362"/>
        <v>2.936687992797796</v>
      </c>
      <c r="AO262" s="19">
        <f t="shared" si="362"/>
        <v>9.534943801995102</v>
      </c>
      <c r="AP262" s="19">
        <f t="shared" si="362"/>
        <v>4.778746486518272</v>
      </c>
      <c r="AQ262" s="19">
        <f t="shared" si="362"/>
        <v>-0.4064105543504219</v>
      </c>
      <c r="AR262" s="19">
        <f t="shared" si="362"/>
        <v>3.174887698233198</v>
      </c>
      <c r="AS262" s="19">
        <f>AVERAGE(B31,B53,B97,B197,B240)</f>
        <v>-17.506364785658782</v>
      </c>
      <c r="AT262" s="19">
        <f>AVERAGE(C31,C53,C97,C197,C240)</f>
        <v>5.71098744350751</v>
      </c>
      <c r="AU262" s="19">
        <f>AVERAGE(D31,D53,D97,D197,D240)</f>
        <v>-5.32406448527397</v>
      </c>
      <c r="AV262" s="19">
        <f aca="true" t="shared" si="363" ref="AV262:BA262">AVERAGE(E31,E53,E97,E197,E240)</f>
        <v>-10.092664083065415</v>
      </c>
      <c r="AW262" s="19">
        <f t="shared" si="363"/>
        <v>-12.954650619882694</v>
      </c>
      <c r="AX262" s="19">
        <f t="shared" si="363"/>
        <v>-11.046036548746827</v>
      </c>
      <c r="AY262" s="19">
        <f t="shared" si="363"/>
        <v>-19.96333947639136</v>
      </c>
      <c r="AZ262" s="19">
        <f t="shared" si="363"/>
        <v>-14.045636107871834</v>
      </c>
      <c r="BA262" s="19">
        <f t="shared" si="363"/>
        <v>-14.77692696457928</v>
      </c>
      <c r="BB262" s="19">
        <f>AVERAGE(K31,K53,K97,K197,K240)</f>
        <v>-16.298984407910194</v>
      </c>
      <c r="BC262" s="19">
        <f>AVERAGE(L31,L53,L97,L197,L240)</f>
        <v>-11.702204050985067</v>
      </c>
      <c r="BD262" s="19">
        <f>AVERAGE(M31,M53,M97,M197,M240)</f>
        <v>-13.594847939749604</v>
      </c>
      <c r="BE262" s="7"/>
      <c r="BF262" s="7"/>
      <c r="BG262" s="7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s="28" customFormat="1" ht="12.75">
      <c r="A263" s="11">
        <v>97</v>
      </c>
      <c r="B263" s="18">
        <f aca="true" t="shared" si="364" ref="B263:M264">RATE(1,,-B258,B259)*100</f>
        <v>3.107373947791031</v>
      </c>
      <c r="C263" s="18">
        <f t="shared" si="364"/>
        <v>-7.566677212817218</v>
      </c>
      <c r="D263" s="18">
        <f t="shared" si="364"/>
        <v>5.942763473453974</v>
      </c>
      <c r="E263" s="18">
        <f t="shared" si="364"/>
        <v>2.222608507071381</v>
      </c>
      <c r="F263" s="18">
        <f t="shared" si="364"/>
        <v>-1.4593443846914729</v>
      </c>
      <c r="G263" s="18">
        <f t="shared" si="364"/>
        <v>8.102641214788392</v>
      </c>
      <c r="H263" s="18">
        <f t="shared" si="364"/>
        <v>5.820760191388506</v>
      </c>
      <c r="I263" s="18">
        <f t="shared" si="364"/>
        <v>0.6870748053336413</v>
      </c>
      <c r="J263" s="18">
        <f t="shared" si="364"/>
        <v>9.87167701274013</v>
      </c>
      <c r="K263" s="18">
        <f t="shared" si="364"/>
        <v>10.68732053604904</v>
      </c>
      <c r="L263" s="18">
        <f t="shared" si="364"/>
        <v>-0.490803970159567</v>
      </c>
      <c r="M263" s="18">
        <f t="shared" si="364"/>
        <v>2.957109975683605</v>
      </c>
      <c r="N263" s="18">
        <f t="shared" si="360"/>
        <v>3.245083171058101</v>
      </c>
      <c r="O263" s="18">
        <f t="shared" si="360"/>
        <v>3.245083171058101</v>
      </c>
      <c r="P263" s="18" t="e">
        <f t="shared" si="360"/>
        <v>#NUM!</v>
      </c>
      <c r="Q263" s="18">
        <f t="shared" si="360"/>
        <v>3.245083171058101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19"/>
      <c r="AL263" s="19"/>
      <c r="AM263" s="19"/>
      <c r="AN263" s="19"/>
      <c r="AO263" s="19"/>
      <c r="AP263" s="19"/>
      <c r="AQ263" s="19"/>
      <c r="AR263" s="19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s="28" customFormat="1" ht="12.75">
      <c r="A264" s="11">
        <v>98</v>
      </c>
      <c r="B264" s="18">
        <f>RATE(1,,-B259,B260)*100</f>
        <v>-11.963278928798132</v>
      </c>
      <c r="C264" s="18">
        <f>RATE(1,,-C259,C260)*100</f>
        <v>10.700296305628507</v>
      </c>
      <c r="D264" s="18">
        <f t="shared" si="364"/>
        <v>-3.250267671570411</v>
      </c>
      <c r="E264" s="18">
        <f t="shared" si="364"/>
        <v>-1.0759140059928949</v>
      </c>
      <c r="F264" s="18">
        <f t="shared" si="364"/>
        <v>-13.817180685584047</v>
      </c>
      <c r="G264" s="18">
        <f t="shared" si="364"/>
        <v>-4.90053360577863</v>
      </c>
      <c r="H264" s="18">
        <f t="shared" si="364"/>
        <v>-1.7217543127654888</v>
      </c>
      <c r="I264" s="18">
        <f t="shared" si="364"/>
        <v>-10.86583560923979</v>
      </c>
      <c r="J264" s="18">
        <f t="shared" si="364"/>
        <v>-5.919002287039297</v>
      </c>
      <c r="K264" s="18">
        <f t="shared" si="364"/>
        <v>-9.268729200493873</v>
      </c>
      <c r="L264" s="18">
        <f t="shared" si="364"/>
        <v>-8.69564181341717</v>
      </c>
      <c r="M264" s="18">
        <f t="shared" si="364"/>
        <v>-9.403187500000007</v>
      </c>
      <c r="N264" s="18">
        <f t="shared" si="360"/>
        <v>-6.0361454647663475</v>
      </c>
      <c r="O264" s="18">
        <f t="shared" si="360"/>
        <v>-75.89050337748539</v>
      </c>
      <c r="P264" s="18" t="e">
        <f t="shared" si="360"/>
        <v>#NUM!</v>
      </c>
      <c r="Q264" s="18">
        <f t="shared" si="360"/>
        <v>-6.0361454647663475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s="28" customFormat="1" ht="12.75">
      <c r="A265" s="1" t="s">
        <v>29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"/>
      <c r="O265" s="2"/>
      <c r="P265" s="2"/>
      <c r="Q265" s="2"/>
      <c r="R265" s="2"/>
      <c r="S265" s="2"/>
      <c r="T265" s="2"/>
      <c r="U265" s="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s="28" customFormat="1" ht="12.75">
      <c r="A266" s="11">
        <v>95</v>
      </c>
      <c r="B266" s="14">
        <f>local!B257/currency!B103</f>
        <v>5096.395440659175</v>
      </c>
      <c r="C266" s="14">
        <f>local!C257/currency!C103</f>
        <v>5060.907376027113</v>
      </c>
      <c r="D266" s="14">
        <f>local!D257/currency!D103</f>
        <v>6354.596236413648</v>
      </c>
      <c r="E266" s="14">
        <f>local!E257/currency!E103</f>
        <v>5175.560768215804</v>
      </c>
      <c r="F266" s="14">
        <f>local!F257/currency!F103</f>
        <v>6291.066866712623</v>
      </c>
      <c r="G266" s="14">
        <f>local!G257/currency!G103</f>
        <v>6139.90361816907</v>
      </c>
      <c r="H266" s="14">
        <f>local!H257/currency!H103</f>
        <v>6131.04284559418</v>
      </c>
      <c r="I266" s="14">
        <f>local!I257/currency!I103</f>
        <v>6329.406671984159</v>
      </c>
      <c r="J266" s="14">
        <f>local!J257/currency!J103</f>
        <v>5491.961517181535</v>
      </c>
      <c r="K266" s="14">
        <f>local!K257/currency!K103</f>
        <v>6116.275550032659</v>
      </c>
      <c r="L266" s="14">
        <f>local!L257/currency!L103</f>
        <v>6502.269601647151</v>
      </c>
      <c r="M266" s="14">
        <f>local!M257/currency!M103</f>
        <v>6086.472650381169</v>
      </c>
      <c r="N266" s="82">
        <f>SUM(B266:M266)</f>
        <v>70775.85914301829</v>
      </c>
      <c r="O266" s="84">
        <f>SUM(B266:M266)</f>
        <v>70775.85914301829</v>
      </c>
      <c r="P266" s="85"/>
      <c r="Q266" s="115">
        <f>SUM(B266:M266)</f>
        <v>70775.85914301829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s="28" customFormat="1" ht="12.75">
      <c r="A267" s="11">
        <v>96</v>
      </c>
      <c r="B267" s="14">
        <f>local!B258/currency!B104</f>
        <v>6298.585000770956</v>
      </c>
      <c r="C267" s="14">
        <f>local!C258/currency!C104</f>
        <v>6715.075167864995</v>
      </c>
      <c r="D267" s="14">
        <f>local!D258/currency!D104</f>
        <v>6465.63614744352</v>
      </c>
      <c r="E267" s="14">
        <f>local!E258/currency!E104</f>
        <v>6348.734059516414</v>
      </c>
      <c r="F267" s="14">
        <f>local!F258/currency!F104</f>
        <v>6474.009249771525</v>
      </c>
      <c r="G267" s="14">
        <f>local!G258/currency!G104</f>
        <v>5766.464821791357</v>
      </c>
      <c r="H267" s="14">
        <f>local!H258/currency!H104</f>
        <v>6280.3131337842</v>
      </c>
      <c r="I267" s="14">
        <f>local!I258/currency!I104</f>
        <v>6247.452946273487</v>
      </c>
      <c r="J267" s="14">
        <f>local!J258/currency!J104</f>
        <v>5570.300980137045</v>
      </c>
      <c r="K267" s="14">
        <f>local!K258/currency!K104</f>
        <v>5990.612725844462</v>
      </c>
      <c r="L267" s="14">
        <f>local!L258/currency!L104</f>
        <v>5835.645182839135</v>
      </c>
      <c r="M267" s="14">
        <f>local!M258/currency!M104</f>
        <v>5491.0209400522035</v>
      </c>
      <c r="N267" s="82">
        <f>SUM(B267:M267)</f>
        <v>73483.85035608929</v>
      </c>
      <c r="O267" s="84">
        <f>SUM(B267:M267)</f>
        <v>73483.85035608929</v>
      </c>
      <c r="P267" s="85">
        <f>RATE(1,,-O266,O267)*100</f>
        <v>3.826150958618397</v>
      </c>
      <c r="Q267" s="115">
        <f>SUM(B267:M267)</f>
        <v>73483.85035608929</v>
      </c>
      <c r="R267" s="2"/>
      <c r="S267" s="2"/>
      <c r="T267" s="2"/>
      <c r="U267" s="22">
        <v>35431</v>
      </c>
      <c r="V267" s="60" t="s">
        <v>2</v>
      </c>
      <c r="W267" s="60" t="s">
        <v>3</v>
      </c>
      <c r="X267" s="60" t="s">
        <v>4</v>
      </c>
      <c r="Y267" s="60" t="s">
        <v>5</v>
      </c>
      <c r="Z267" s="60" t="s">
        <v>6</v>
      </c>
      <c r="AA267" s="60" t="s">
        <v>7</v>
      </c>
      <c r="AB267" s="60" t="s">
        <v>8</v>
      </c>
      <c r="AC267" s="60" t="s">
        <v>9</v>
      </c>
      <c r="AD267" s="60" t="s">
        <v>10</v>
      </c>
      <c r="AE267" s="60" t="s">
        <v>11</v>
      </c>
      <c r="AF267" s="60" t="s">
        <v>12</v>
      </c>
      <c r="AG267" s="22">
        <v>35796</v>
      </c>
      <c r="AH267" s="60" t="s">
        <v>2</v>
      </c>
      <c r="AI267" s="60" t="s">
        <v>3</v>
      </c>
      <c r="AJ267" s="60" t="s">
        <v>4</v>
      </c>
      <c r="AK267" s="60" t="s">
        <v>5</v>
      </c>
      <c r="AL267" s="60" t="s">
        <v>6</v>
      </c>
      <c r="AM267" s="60" t="s">
        <v>7</v>
      </c>
      <c r="AN267" s="60" t="s">
        <v>8</v>
      </c>
      <c r="AO267" s="60" t="s">
        <v>9</v>
      </c>
      <c r="AP267" s="60" t="s">
        <v>10</v>
      </c>
      <c r="AQ267" s="60" t="s">
        <v>11</v>
      </c>
      <c r="AR267" s="60" t="s">
        <v>12</v>
      </c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s="28" customFormat="1" ht="13.5">
      <c r="A268" s="11">
        <v>97</v>
      </c>
      <c r="B268" s="14">
        <f>local!B259/currency!B105</f>
        <v>6151.563126018647</v>
      </c>
      <c r="C268" s="14">
        <f>local!C259/currency!C105</f>
        <v>5424.4380679100905</v>
      </c>
      <c r="D268" s="14">
        <f>local!D259/currency!D105</f>
        <v>5911.298154742635</v>
      </c>
      <c r="E268" s="14">
        <f>local!E259/currency!E105</f>
        <v>5763.348815784423</v>
      </c>
      <c r="F268" s="14">
        <f>local!F259/currency!F105</f>
        <v>5550.0106302789</v>
      </c>
      <c r="G268" s="14">
        <f>local!G259/currency!G105</f>
        <v>5893.0663418494405</v>
      </c>
      <c r="H268" s="14">
        <f>local!H259/currency!H105</f>
        <v>5389.182058047493</v>
      </c>
      <c r="I268" s="14">
        <f>local!I259/currency!I105</f>
        <v>4975.170328773787</v>
      </c>
      <c r="J268" s="14">
        <f>local!J259/currency!J105</f>
        <v>4839.900392260567</v>
      </c>
      <c r="K268" s="14">
        <f>local!K259/currency!K105</f>
        <v>4671.747559834202</v>
      </c>
      <c r="L268" s="14">
        <f>local!L259/currency!L105</f>
        <v>4025.2711714760435</v>
      </c>
      <c r="M268" s="14">
        <f>local!M259/currency!M105</f>
        <v>4259.406465288818</v>
      </c>
      <c r="N268" s="82">
        <f>SUM(B268:M268)</f>
        <v>62854.40311226505</v>
      </c>
      <c r="O268" s="84">
        <f>SUM(B268:M268)</f>
        <v>62854.40311226505</v>
      </c>
      <c r="P268" s="85">
        <f>RATE(1,,-O267,O268)*100</f>
        <v>-14.465011281139843</v>
      </c>
      <c r="Q268" s="115">
        <f>SUM(B268:M268)</f>
        <v>62854.40311226505</v>
      </c>
      <c r="R268" s="2"/>
      <c r="S268" s="74" t="s">
        <v>73</v>
      </c>
      <c r="T268" s="2" t="s">
        <v>28</v>
      </c>
      <c r="U268" s="19">
        <f>B65</f>
        <v>17.828381005276313</v>
      </c>
      <c r="V268" s="19">
        <f aca="true" t="shared" si="365" ref="V268:AF268">C65</f>
        <v>10.664857530529174</v>
      </c>
      <c r="W268" s="19">
        <f t="shared" si="365"/>
        <v>3.2616940581542324</v>
      </c>
      <c r="X268" s="19">
        <f t="shared" si="365"/>
        <v>4.987593052109199</v>
      </c>
      <c r="Y268" s="19">
        <f t="shared" si="365"/>
        <v>10.62576687116565</v>
      </c>
      <c r="Z268" s="19">
        <f t="shared" si="365"/>
        <v>6.794003868471961</v>
      </c>
      <c r="AA268" s="19">
        <f t="shared" si="365"/>
        <v>12.681248463996075</v>
      </c>
      <c r="AB268" s="19">
        <f t="shared" si="365"/>
        <v>8.745950948634897</v>
      </c>
      <c r="AC268" s="19">
        <f t="shared" si="365"/>
        <v>8.681597783421848</v>
      </c>
      <c r="AD268" s="19">
        <f t="shared" si="365"/>
        <v>1.923076923076926</v>
      </c>
      <c r="AE268" s="19">
        <f t="shared" si="365"/>
        <v>5.004488330341126</v>
      </c>
      <c r="AF268" s="19">
        <f t="shared" si="365"/>
        <v>0.46988466467322393</v>
      </c>
      <c r="AG268" s="19">
        <f aca="true" t="shared" si="366" ref="AG268:AL268">B66</f>
        <v>-2.215413622436955</v>
      </c>
      <c r="AH268" s="19">
        <f t="shared" si="366"/>
        <v>-6.522805296714076</v>
      </c>
      <c r="AI268" s="19">
        <f t="shared" si="366"/>
        <v>11.53281096963761</v>
      </c>
      <c r="AJ268" s="19">
        <f t="shared" si="366"/>
        <v>-13.682344599385493</v>
      </c>
      <c r="AK268" s="19">
        <f t="shared" si="366"/>
        <v>-13.050133096716957</v>
      </c>
      <c r="AL268" s="19">
        <f t="shared" si="366"/>
        <v>1.4489472492642104</v>
      </c>
      <c r="AM268" s="19">
        <f aca="true" t="shared" si="367" ref="AM268:AR268">H66</f>
        <v>-0.13304252998910968</v>
      </c>
      <c r="AN268" s="19">
        <f t="shared" si="367"/>
        <v>-12.940425531914887</v>
      </c>
      <c r="AO268" s="19">
        <f t="shared" si="367"/>
        <v>-14.820480135967712</v>
      </c>
      <c r="AP268" s="19">
        <f t="shared" si="367"/>
        <v>-16.04870557261957</v>
      </c>
      <c r="AQ268" s="19">
        <f t="shared" si="367"/>
        <v>-16.629621714041463</v>
      </c>
      <c r="AR268" s="19">
        <f t="shared" si="367"/>
        <v>-17.857142857142854</v>
      </c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s="28" customFormat="1" ht="12.75">
      <c r="A269" s="11">
        <v>98</v>
      </c>
      <c r="B269" s="14">
        <f>local!B260/currency!B106</f>
        <v>3228.024530756365</v>
      </c>
      <c r="C269" s="14">
        <f>local!C260/currency!C106</f>
        <v>3662.7654963155614</v>
      </c>
      <c r="D269" s="14">
        <f>local!D260/currency!D106</f>
        <v>4190.457756701829</v>
      </c>
      <c r="E269" s="14">
        <f>local!E260/currency!E106</f>
        <v>3647.7859965548687</v>
      </c>
      <c r="F269" s="14">
        <f>local!F260/currency!F106</f>
        <v>3363.8128320392316</v>
      </c>
      <c r="G269" s="14">
        <f>local!G260/currency!G106</f>
        <v>3628.080445661411</v>
      </c>
      <c r="H269" s="14">
        <f>local!H260/currency!H106</f>
        <v>3729.0604515659143</v>
      </c>
      <c r="I269" s="14">
        <f>local!I260/currency!I106</f>
        <v>3367.3273042139695</v>
      </c>
      <c r="J269" s="14">
        <f>local!J260/currency!J106</f>
        <v>3442.21727295224</v>
      </c>
      <c r="K269" s="14">
        <f>local!K260/currency!K106</f>
        <v>3709.9184604493853</v>
      </c>
      <c r="L269" s="68">
        <v>3413.2</v>
      </c>
      <c r="M269" s="68">
        <v>3764.9</v>
      </c>
      <c r="N269" s="82">
        <f>SUM(B269:M269)</f>
        <v>43147.55054721077</v>
      </c>
      <c r="O269" s="84">
        <f>SUM(B269:D269)</f>
        <v>11081.247783773755</v>
      </c>
      <c r="P269" s="84">
        <f>RATE(1,,-O270,O269)*100</f>
        <v>-36.632595103281794</v>
      </c>
      <c r="Q269" s="114">
        <f>SUM(B269:M269)</f>
        <v>43147.55054721077</v>
      </c>
      <c r="R269" s="2"/>
      <c r="S269" s="35" t="s">
        <v>40</v>
      </c>
      <c r="T269" s="2" t="s">
        <v>29</v>
      </c>
      <c r="U269" s="19">
        <f>B74</f>
        <v>16.834170854271356</v>
      </c>
      <c r="V269" s="19">
        <f aca="true" t="shared" si="368" ref="V269:AF269">C74</f>
        <v>8.815331010452967</v>
      </c>
      <c r="W269" s="19">
        <f t="shared" si="368"/>
        <v>7.549817569463928</v>
      </c>
      <c r="X269" s="19">
        <f t="shared" si="368"/>
        <v>-3.6314363143631434</v>
      </c>
      <c r="Y269" s="19">
        <f t="shared" si="368"/>
        <v>-8.447488584474886</v>
      </c>
      <c r="Z269" s="19">
        <f t="shared" si="368"/>
        <v>-10.967098703888338</v>
      </c>
      <c r="AA269" s="19">
        <f t="shared" si="368"/>
        <v>1.755363611033706</v>
      </c>
      <c r="AB269" s="19">
        <f t="shared" si="368"/>
        <v>-4.330222575276681</v>
      </c>
      <c r="AC269" s="19">
        <f t="shared" si="368"/>
        <v>-5.267489711934167</v>
      </c>
      <c r="AD269" s="19">
        <f t="shared" si="368"/>
        <v>-1.7324623686452716</v>
      </c>
      <c r="AE269" s="19">
        <f t="shared" si="368"/>
        <v>-10.89813800657174</v>
      </c>
      <c r="AF269" s="19">
        <f t="shared" si="368"/>
        <v>-16.958453096420172</v>
      </c>
      <c r="AG269" s="19">
        <f aca="true" t="shared" si="369" ref="AG269:AL269">B75</f>
        <v>-30.564516129032253</v>
      </c>
      <c r="AH269" s="19">
        <f t="shared" si="369"/>
        <v>-27.716938840858152</v>
      </c>
      <c r="AI269" s="19">
        <f t="shared" si="369"/>
        <v>-38.2776617954071</v>
      </c>
      <c r="AJ269" s="19">
        <f t="shared" si="369"/>
        <v>-45.925196850393704</v>
      </c>
      <c r="AK269" s="19">
        <f t="shared" si="369"/>
        <v>-43.923524522028266</v>
      </c>
      <c r="AL269" s="19">
        <f t="shared" si="369"/>
        <v>-39.798432250839866</v>
      </c>
      <c r="AM269" s="19">
        <f aca="true" t="shared" si="370" ref="AM269:AR269">H75</f>
        <v>-33.05859802847755</v>
      </c>
      <c r="AN269" s="19">
        <f t="shared" si="370"/>
        <v>-33.5677138813068</v>
      </c>
      <c r="AO269" s="19">
        <f t="shared" si="370"/>
        <v>-35.40399652476107</v>
      </c>
      <c r="AP269" s="19">
        <f t="shared" si="370"/>
        <v>-30.70231213872833</v>
      </c>
      <c r="AQ269" s="19">
        <f t="shared" si="370"/>
        <v>-29.65580823601721</v>
      </c>
      <c r="AR269" s="19">
        <f t="shared" si="370"/>
        <v>-19.03713027061045</v>
      </c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28" customFormat="1" ht="12.75">
      <c r="A270" s="16" t="s">
        <v>15</v>
      </c>
      <c r="B270" s="11"/>
      <c r="C270" s="11"/>
      <c r="D270" s="11"/>
      <c r="E270" s="11"/>
      <c r="F270" s="11"/>
      <c r="G270" s="11"/>
      <c r="H270" s="14"/>
      <c r="I270" s="11"/>
      <c r="J270" s="11"/>
      <c r="K270" s="3"/>
      <c r="L270" s="3"/>
      <c r="M270" s="3"/>
      <c r="N270" s="82"/>
      <c r="O270" s="86">
        <f>SUM(B268:D268)</f>
        <v>17487.299348671375</v>
      </c>
      <c r="P270" s="84"/>
      <c r="Q270" s="84"/>
      <c r="R270" s="2"/>
      <c r="S270" s="35"/>
      <c r="T270" s="2"/>
      <c r="U270" s="2"/>
      <c r="V270" s="2"/>
      <c r="W270" s="2"/>
      <c r="X270" s="19"/>
      <c r="Y270" s="19"/>
      <c r="Z270" s="19"/>
      <c r="AA270" s="19"/>
      <c r="AB270" s="19"/>
      <c r="AC270" s="19"/>
      <c r="AD270" s="19"/>
      <c r="AE270" s="19"/>
      <c r="AF270" s="19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s="28" customFormat="1" ht="12.75">
      <c r="A271" s="2">
        <v>96</v>
      </c>
      <c r="B271" s="18">
        <f aca="true" t="shared" si="371" ref="B271:M271">RATE(1,,-B266,B267)*100</f>
        <v>23.589016474677006</v>
      </c>
      <c r="C271" s="18">
        <f t="shared" si="371"/>
        <v>32.685201860707195</v>
      </c>
      <c r="D271" s="18">
        <f t="shared" si="371"/>
        <v>1.747395222273643</v>
      </c>
      <c r="E271" s="18">
        <f t="shared" si="371"/>
        <v>22.667559011292283</v>
      </c>
      <c r="F271" s="18">
        <f t="shared" si="371"/>
        <v>2.9079707295258572</v>
      </c>
      <c r="G271" s="18">
        <f t="shared" si="371"/>
        <v>-6.082160561488958</v>
      </c>
      <c r="H271" s="18">
        <f t="shared" si="371"/>
        <v>2.434663921771254</v>
      </c>
      <c r="I271" s="18">
        <f t="shared" si="371"/>
        <v>-1.2948089759096055</v>
      </c>
      <c r="J271" s="18">
        <f t="shared" si="371"/>
        <v>1.4264386724201588</v>
      </c>
      <c r="K271" s="18">
        <f t="shared" si="371"/>
        <v>-2.0545644675463657</v>
      </c>
      <c r="L271" s="18">
        <f t="shared" si="371"/>
        <v>-10.252180540762996</v>
      </c>
      <c r="M271" s="18">
        <f t="shared" si="371"/>
        <v>-9.783198652698703</v>
      </c>
      <c r="N271" s="18">
        <f aca="true" t="shared" si="372" ref="N271:Q273">RATE(1,,-N266,N267)*100</f>
        <v>3.826150958618397</v>
      </c>
      <c r="O271" s="18">
        <f t="shared" si="372"/>
        <v>3.826150958618397</v>
      </c>
      <c r="P271" s="18" t="e">
        <f t="shared" si="372"/>
        <v>#NUM!</v>
      </c>
      <c r="Q271" s="18">
        <f t="shared" si="372"/>
        <v>3.826150958618397</v>
      </c>
      <c r="R271" s="2"/>
      <c r="S271" s="3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s="28" customFormat="1" ht="12.75">
      <c r="A272" s="2">
        <v>97</v>
      </c>
      <c r="B272" s="18">
        <f aca="true" t="shared" si="373" ref="B272:M273">RATE(1,,-B267,B268)*100</f>
        <v>-2.3342048211513062</v>
      </c>
      <c r="C272" s="18">
        <f t="shared" si="373"/>
        <v>-19.21999482792466</v>
      </c>
      <c r="D272" s="18">
        <f t="shared" si="373"/>
        <v>-8.573603278311097</v>
      </c>
      <c r="E272" s="18">
        <f t="shared" si="373"/>
        <v>-9.220503461702414</v>
      </c>
      <c r="F272" s="18">
        <f t="shared" si="373"/>
        <v>-14.272432797732476</v>
      </c>
      <c r="G272" s="18">
        <f t="shared" si="373"/>
        <v>2.1954789280888174</v>
      </c>
      <c r="H272" s="18">
        <f t="shared" si="373"/>
        <v>-14.18927777570472</v>
      </c>
      <c r="I272" s="18">
        <f t="shared" si="373"/>
        <v>-20.364821126961786</v>
      </c>
      <c r="J272" s="18">
        <f t="shared" si="373"/>
        <v>-13.112407937757581</v>
      </c>
      <c r="K272" s="18">
        <f t="shared" si="373"/>
        <v>-22.015530403433768</v>
      </c>
      <c r="L272" s="18">
        <f t="shared" si="373"/>
        <v>-31.022688231403322</v>
      </c>
      <c r="M272" s="18">
        <f t="shared" si="373"/>
        <v>-22.429608049385365</v>
      </c>
      <c r="N272" s="18">
        <f t="shared" si="372"/>
        <v>-14.465011281139843</v>
      </c>
      <c r="O272" s="18">
        <f t="shared" si="372"/>
        <v>-14.465011281139843</v>
      </c>
      <c r="P272" s="18" t="e">
        <f t="shared" si="372"/>
        <v>#NUM!</v>
      </c>
      <c r="Q272" s="18">
        <f t="shared" si="372"/>
        <v>-14.465011281139843</v>
      </c>
      <c r="R272" s="2"/>
      <c r="S272" s="35"/>
      <c r="T272" s="2"/>
      <c r="U272" s="22">
        <v>35431</v>
      </c>
      <c r="V272" s="60" t="s">
        <v>2</v>
      </c>
      <c r="W272" s="60" t="s">
        <v>3</v>
      </c>
      <c r="X272" s="60" t="s">
        <v>4</v>
      </c>
      <c r="Y272" s="60" t="s">
        <v>5</v>
      </c>
      <c r="Z272" s="60" t="s">
        <v>6</v>
      </c>
      <c r="AA272" s="60" t="s">
        <v>7</v>
      </c>
      <c r="AB272" s="60" t="s">
        <v>8</v>
      </c>
      <c r="AC272" s="60" t="s">
        <v>9</v>
      </c>
      <c r="AD272" s="60" t="s">
        <v>10</v>
      </c>
      <c r="AE272" s="60" t="s">
        <v>11</v>
      </c>
      <c r="AF272" s="60" t="s">
        <v>12</v>
      </c>
      <c r="AG272" s="22">
        <v>35796</v>
      </c>
      <c r="AH272" s="60" t="s">
        <v>2</v>
      </c>
      <c r="AI272" s="60" t="s">
        <v>3</v>
      </c>
      <c r="AJ272" s="60" t="s">
        <v>4</v>
      </c>
      <c r="AK272" s="60" t="s">
        <v>5</v>
      </c>
      <c r="AL272" s="60" t="s">
        <v>6</v>
      </c>
      <c r="AM272" s="60" t="s">
        <v>7</v>
      </c>
      <c r="AN272" s="60" t="s">
        <v>8</v>
      </c>
      <c r="AO272" s="60" t="s">
        <v>9</v>
      </c>
      <c r="AP272" s="60" t="s">
        <v>10</v>
      </c>
      <c r="AQ272" s="60" t="s">
        <v>11</v>
      </c>
      <c r="AR272" s="60" t="s">
        <v>12</v>
      </c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s="28" customFormat="1" ht="12.75">
      <c r="A273" s="2">
        <v>98</v>
      </c>
      <c r="B273" s="18">
        <f>RATE(1,,-B268,B269)*100</f>
        <v>-47.525133618427574</v>
      </c>
      <c r="C273" s="18">
        <f>RATE(1,,-C268,C269)*100</f>
        <v>-32.476591114870274</v>
      </c>
      <c r="D273" s="18">
        <f t="shared" si="373"/>
        <v>-29.111040468499734</v>
      </c>
      <c r="E273" s="18">
        <f t="shared" si="373"/>
        <v>-36.70717992004124</v>
      </c>
      <c r="F273" s="18">
        <f t="shared" si="373"/>
        <v>-39.39087587170634</v>
      </c>
      <c r="G273" s="18">
        <f t="shared" si="373"/>
        <v>-38.434759848252476</v>
      </c>
      <c r="H273" s="18">
        <f t="shared" si="373"/>
        <v>-30.80470447277936</v>
      </c>
      <c r="I273" s="18">
        <f t="shared" si="373"/>
        <v>-32.31734630794233</v>
      </c>
      <c r="J273" s="18">
        <f t="shared" si="373"/>
        <v>-28.878344718485266</v>
      </c>
      <c r="K273" s="18">
        <f>RATE(1,,-K268,K269)*100</f>
        <v>-20.58820788293944</v>
      </c>
      <c r="L273" s="18">
        <f t="shared" si="373"/>
        <v>-15.205712743362849</v>
      </c>
      <c r="M273" s="18">
        <f t="shared" si="373"/>
        <v>-11.609750544323477</v>
      </c>
      <c r="N273" s="18">
        <f t="shared" si="372"/>
        <v>-31.35317748520437</v>
      </c>
      <c r="O273" s="18">
        <f t="shared" si="372"/>
        <v>-82.36997372486157</v>
      </c>
      <c r="P273" s="18">
        <f t="shared" si="372"/>
        <v>153.2496822248945</v>
      </c>
      <c r="Q273" s="18">
        <f t="shared" si="372"/>
        <v>-31.35317748520437</v>
      </c>
      <c r="R273" s="2"/>
      <c r="S273" s="35"/>
      <c r="T273" s="2" t="s">
        <v>28</v>
      </c>
      <c r="U273" s="19">
        <f>B121</f>
        <v>-8.95898417817192</v>
      </c>
      <c r="V273" s="19">
        <f aca="true" t="shared" si="374" ref="V273:AF273">C121</f>
        <v>-5.271678640089038</v>
      </c>
      <c r="W273" s="19">
        <f t="shared" si="374"/>
        <v>-3.097784241594658</v>
      </c>
      <c r="X273" s="19">
        <f t="shared" si="374"/>
        <v>7.1317100686283705</v>
      </c>
      <c r="Y273" s="19">
        <f t="shared" si="374"/>
        <v>4.5265218939124345</v>
      </c>
      <c r="Z273" s="19">
        <f t="shared" si="374"/>
        <v>9.640771544859335</v>
      </c>
      <c r="AA273" s="19">
        <f t="shared" si="374"/>
        <v>19.296756592906934</v>
      </c>
      <c r="AB273" s="19">
        <f t="shared" si="374"/>
        <v>13.972334055951263</v>
      </c>
      <c r="AC273" s="19">
        <f t="shared" si="374"/>
        <v>13.430744595676527</v>
      </c>
      <c r="AD273" s="19">
        <f t="shared" si="374"/>
        <v>5.207629979743418</v>
      </c>
      <c r="AE273" s="19">
        <f t="shared" si="374"/>
        <v>3.8161242214229443</v>
      </c>
      <c r="AF273" s="19">
        <f t="shared" si="374"/>
        <v>1.702127659574478</v>
      </c>
      <c r="AG273" s="19">
        <f aca="true" t="shared" si="375" ref="AG273:AL273">B122</f>
        <v>-0.37082134159840324</v>
      </c>
      <c r="AH273" s="19">
        <f t="shared" si="375"/>
        <v>19.866481521042516</v>
      </c>
      <c r="AI273" s="19">
        <f t="shared" si="375"/>
        <v>6.0290105854205605</v>
      </c>
      <c r="AJ273" s="19">
        <f t="shared" si="375"/>
        <v>5.825932816174668</v>
      </c>
      <c r="AK273" s="19">
        <f t="shared" si="375"/>
        <v>-3.7080871208896005</v>
      </c>
      <c r="AL273" s="19">
        <f t="shared" si="375"/>
        <v>-7.292036540882528</v>
      </c>
      <c r="AM273" s="19">
        <f aca="true" t="shared" si="376" ref="AM273:AR273">H122</f>
        <v>-15.048954839583956</v>
      </c>
      <c r="AN273" s="19">
        <f t="shared" si="376"/>
        <v>-12.044744350346447</v>
      </c>
      <c r="AO273" s="19">
        <f t="shared" si="376"/>
        <v>-5.0344097406034924</v>
      </c>
      <c r="AP273" s="19">
        <f t="shared" si="376"/>
        <v>-13.489771359807467</v>
      </c>
      <c r="AQ273" s="19">
        <f t="shared" si="376"/>
        <v>1.0841642724353495</v>
      </c>
      <c r="AR273" s="19">
        <f t="shared" si="376"/>
        <v>3.661087866108781</v>
      </c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s="28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"/>
      <c r="O274" s="2"/>
      <c r="P274" s="2"/>
      <c r="Q274" s="20"/>
      <c r="R274" s="2"/>
      <c r="S274" s="35" t="s">
        <v>72</v>
      </c>
      <c r="T274" s="2" t="s">
        <v>29</v>
      </c>
      <c r="U274" s="19">
        <f aca="true" t="shared" si="377" ref="U274:AF274">B130</f>
        <v>3.8158440481128117</v>
      </c>
      <c r="V274" s="19">
        <f t="shared" si="377"/>
        <v>0.08715356458079547</v>
      </c>
      <c r="W274" s="19">
        <f t="shared" si="377"/>
        <v>7.606098063452821</v>
      </c>
      <c r="X274" s="19">
        <f t="shared" si="377"/>
        <v>1.4418125643666342</v>
      </c>
      <c r="Y274" s="19">
        <f t="shared" si="377"/>
        <v>-3.2573546809685285</v>
      </c>
      <c r="Z274" s="19">
        <f t="shared" si="377"/>
        <v>4.689631650750349</v>
      </c>
      <c r="AA274" s="19">
        <f t="shared" si="377"/>
        <v>-0.6441982873752902</v>
      </c>
      <c r="AB274" s="19">
        <f t="shared" si="377"/>
        <v>-11.298039820960021</v>
      </c>
      <c r="AC274" s="19">
        <f t="shared" si="377"/>
        <v>1.245177130831285</v>
      </c>
      <c r="AD274" s="19">
        <f t="shared" si="377"/>
        <v>-7.036326048434727</v>
      </c>
      <c r="AE274" s="19">
        <f>L130</f>
        <v>-12.356859516503263</v>
      </c>
      <c r="AF274" s="19">
        <f t="shared" si="377"/>
        <v>-24.871304603618178</v>
      </c>
      <c r="AG274" s="19">
        <f aca="true" t="shared" si="378" ref="AG274:AL274">B131</f>
        <v>-40.182980423491806</v>
      </c>
      <c r="AH274" s="19">
        <f t="shared" si="378"/>
        <v>-31.346220828979448</v>
      </c>
      <c r="AI274" s="19">
        <f t="shared" si="378"/>
        <v>-36.527799050390556</v>
      </c>
      <c r="AJ274" s="19">
        <f t="shared" si="378"/>
        <v>-35.90550566185085</v>
      </c>
      <c r="AK274" s="19">
        <f t="shared" si="378"/>
        <v>-38.11429969020056</v>
      </c>
      <c r="AL274" s="19">
        <f t="shared" si="378"/>
        <v>-36.89281641961231</v>
      </c>
      <c r="AM274" s="19">
        <f aca="true" t="shared" si="379" ref="AM274:AR274">H131</f>
        <v>-43.87364592393453</v>
      </c>
      <c r="AN274" s="19">
        <f t="shared" si="379"/>
        <v>-38.077257699669396</v>
      </c>
      <c r="AO274" s="19">
        <f t="shared" si="379"/>
        <v>-37.18084184999133</v>
      </c>
      <c r="AP274" s="19">
        <f t="shared" si="379"/>
        <v>-39.27249622746407</v>
      </c>
      <c r="AQ274" s="19">
        <f t="shared" si="379"/>
        <v>-28.859094790777107</v>
      </c>
      <c r="AR274" s="19">
        <f t="shared" si="379"/>
        <v>-14.907987470634296</v>
      </c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5"/>
      <c r="T275" s="2"/>
      <c r="U275" s="2"/>
      <c r="V275" s="2"/>
      <c r="W275" s="2"/>
      <c r="X275" s="19"/>
      <c r="Y275" s="19"/>
      <c r="Z275" s="19"/>
      <c r="AA275" s="19"/>
      <c r="AB275" s="19"/>
      <c r="AC275" s="19"/>
      <c r="AD275" s="19"/>
      <c r="AE275" s="19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s="28" customFormat="1" ht="12.75">
      <c r="A276" s="2" t="s">
        <v>97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s="28" customFormat="1" ht="15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2"/>
      <c r="S278" s="35"/>
      <c r="T278" s="2"/>
      <c r="U278" s="22">
        <v>35431</v>
      </c>
      <c r="V278" s="60" t="s">
        <v>2</v>
      </c>
      <c r="W278" s="60" t="s">
        <v>3</v>
      </c>
      <c r="X278" s="60" t="s">
        <v>4</v>
      </c>
      <c r="Y278" s="60" t="s">
        <v>5</v>
      </c>
      <c r="Z278" s="60" t="s">
        <v>6</v>
      </c>
      <c r="AA278" s="60" t="s">
        <v>7</v>
      </c>
      <c r="AB278" s="60" t="s">
        <v>8</v>
      </c>
      <c r="AC278" s="60" t="s">
        <v>9</v>
      </c>
      <c r="AD278" s="60" t="s">
        <v>10</v>
      </c>
      <c r="AE278" s="60" t="s">
        <v>11</v>
      </c>
      <c r="AF278" s="60" t="s">
        <v>12</v>
      </c>
      <c r="AG278" s="22">
        <v>35796</v>
      </c>
      <c r="AH278" s="60" t="s">
        <v>2</v>
      </c>
      <c r="AI278" s="60" t="s">
        <v>3</v>
      </c>
      <c r="AJ278" s="60" t="s">
        <v>4</v>
      </c>
      <c r="AK278" s="60" t="s">
        <v>5</v>
      </c>
      <c r="AL278" s="60" t="s">
        <v>6</v>
      </c>
      <c r="AM278" s="60" t="s">
        <v>7</v>
      </c>
      <c r="AN278" s="60" t="s">
        <v>8</v>
      </c>
      <c r="AO278" s="60" t="s">
        <v>9</v>
      </c>
      <c r="AP278" s="60" t="s">
        <v>10</v>
      </c>
      <c r="AQ278" s="60" t="s">
        <v>11</v>
      </c>
      <c r="AR278" s="60" t="s">
        <v>12</v>
      </c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s="28" customFormat="1" ht="15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2"/>
      <c r="S279" s="35"/>
      <c r="T279" s="2" t="s">
        <v>28</v>
      </c>
      <c r="U279" s="19">
        <f>B143</f>
        <v>6.752492079322045</v>
      </c>
      <c r="V279" s="19">
        <f aca="true" t="shared" si="380" ref="V279:AF279">C143</f>
        <v>6.296491712957167</v>
      </c>
      <c r="W279" s="19">
        <f t="shared" si="380"/>
        <v>5.5287203704019054</v>
      </c>
      <c r="X279" s="19">
        <f t="shared" si="380"/>
        <v>-1.4647518447128405</v>
      </c>
      <c r="Y279" s="19">
        <f t="shared" si="380"/>
        <v>1.091101899857512</v>
      </c>
      <c r="Z279" s="19">
        <f t="shared" si="380"/>
        <v>1.3037028593562823</v>
      </c>
      <c r="AA279" s="19">
        <f t="shared" si="380"/>
        <v>4.35482278013421</v>
      </c>
      <c r="AB279" s="19">
        <f t="shared" si="380"/>
        <v>2.647973051457784</v>
      </c>
      <c r="AC279" s="19">
        <f t="shared" si="380"/>
        <v>0.9596499698249853</v>
      </c>
      <c r="AD279" s="19">
        <f t="shared" si="380"/>
        <v>-2.625810108644303</v>
      </c>
      <c r="AE279" s="19">
        <f t="shared" si="380"/>
        <v>-2.3312456395878716</v>
      </c>
      <c r="AF279" s="19">
        <f t="shared" si="380"/>
        <v>-10.938922692950612</v>
      </c>
      <c r="AG279" s="19">
        <f aca="true" t="shared" si="381" ref="AG279:AL279">B144</f>
        <v>-23.532887407244218</v>
      </c>
      <c r="AH279" s="19">
        <f t="shared" si="381"/>
        <v>22.95418310729084</v>
      </c>
      <c r="AI279" s="19">
        <f t="shared" si="381"/>
        <v>-13.256159731630834</v>
      </c>
      <c r="AJ279" s="19">
        <f t="shared" si="381"/>
        <v>-16.237141833005104</v>
      </c>
      <c r="AK279" s="19">
        <f t="shared" si="381"/>
        <v>-13.933635441563332</v>
      </c>
      <c r="AL279" s="19">
        <f t="shared" si="381"/>
        <v>-9.80646512229383</v>
      </c>
      <c r="AM279" s="19">
        <f aca="true" t="shared" si="382" ref="AM279:AR279">H144</f>
        <v>-13.074391687927356</v>
      </c>
      <c r="AN279" s="19">
        <f t="shared" si="382"/>
        <v>-18.061351810626732</v>
      </c>
      <c r="AO279" s="19">
        <f t="shared" si="382"/>
        <v>-1.2122107021398296</v>
      </c>
      <c r="AP279" s="19">
        <f t="shared" si="382"/>
        <v>2.182977974132425</v>
      </c>
      <c r="AQ279" s="19">
        <f t="shared" si="382"/>
        <v>1.6412582028580505</v>
      </c>
      <c r="AR279" s="19">
        <f t="shared" si="382"/>
        <v>2.6763118962666357</v>
      </c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s="28" customFormat="1" ht="15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2"/>
      <c r="S280" s="35" t="s">
        <v>42</v>
      </c>
      <c r="T280" s="2" t="s">
        <v>29</v>
      </c>
      <c r="U280" s="19">
        <f>B152</f>
        <v>0.17872109354351004</v>
      </c>
      <c r="V280" s="19">
        <f>C152</f>
        <v>-2.1338913906158936</v>
      </c>
      <c r="W280" s="19">
        <f>D152</f>
        <v>-1.5533850646459004</v>
      </c>
      <c r="X280" s="19">
        <f aca="true" t="shared" si="383" ref="X280:AF280">E152</f>
        <v>10.042231446951718</v>
      </c>
      <c r="Y280" s="19">
        <f t="shared" si="383"/>
        <v>1.5896464484232236</v>
      </c>
      <c r="Z280" s="19">
        <f t="shared" si="383"/>
        <v>22.618051932096957</v>
      </c>
      <c r="AA280" s="19">
        <f t="shared" si="383"/>
        <v>5.475739859227189</v>
      </c>
      <c r="AB280" s="19">
        <f t="shared" si="383"/>
        <v>0.07313963118231681</v>
      </c>
      <c r="AC280" s="19">
        <f t="shared" si="383"/>
        <v>-1.2111499091608797</v>
      </c>
      <c r="AD280" s="19">
        <f t="shared" si="383"/>
        <v>-6.316245738982763</v>
      </c>
      <c r="AE280" s="19">
        <f t="shared" si="383"/>
        <v>-8.86295260402395</v>
      </c>
      <c r="AF280" s="19">
        <f t="shared" si="383"/>
        <v>-9.210433900810532</v>
      </c>
      <c r="AG280" s="19">
        <f aca="true" t="shared" si="384" ref="AG280:AL280">B153</f>
        <v>-32.56305261868951</v>
      </c>
      <c r="AH280" s="19">
        <f t="shared" si="384"/>
        <v>-0.8114117757107452</v>
      </c>
      <c r="AI280" s="19">
        <f t="shared" si="384"/>
        <v>-18.803121630218918</v>
      </c>
      <c r="AJ280" s="19">
        <f t="shared" si="384"/>
        <v>-28.418917977037893</v>
      </c>
      <c r="AK280" s="19">
        <f t="shared" si="384"/>
        <v>-27.580949603034338</v>
      </c>
      <c r="AL280" s="19">
        <f t="shared" si="384"/>
        <v>-42.5835002304456</v>
      </c>
      <c r="AM280" s="19">
        <f aca="true" t="shared" si="385" ref="AM280:AR280">H153</f>
        <v>-31.13911377746955</v>
      </c>
      <c r="AN280" s="19">
        <f t="shared" si="385"/>
        <v>-35.2202280656283</v>
      </c>
      <c r="AO280" s="19">
        <f t="shared" si="385"/>
        <v>-21.1301372277042</v>
      </c>
      <c r="AP280" s="19">
        <f t="shared" si="385"/>
        <v>-24.812116639694686</v>
      </c>
      <c r="AQ280" s="19">
        <f t="shared" si="385"/>
        <v>-22.163100824502383</v>
      </c>
      <c r="AR280" s="19">
        <f t="shared" si="385"/>
        <v>-21.55160996907403</v>
      </c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s="28" customFormat="1" ht="15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2"/>
      <c r="S281" s="35"/>
      <c r="T281" s="2"/>
      <c r="U281" s="2"/>
      <c r="V281" s="2"/>
      <c r="W281" s="2"/>
      <c r="X281" s="2"/>
      <c r="Y281" s="19"/>
      <c r="Z281" s="19"/>
      <c r="AA281" s="19"/>
      <c r="AB281" s="19"/>
      <c r="AC281" s="19"/>
      <c r="AD281" s="19"/>
      <c r="AE281" s="19"/>
      <c r="AF281" s="19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s="28" customFormat="1" ht="15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2"/>
      <c r="S282" s="3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s="28" customFormat="1" ht="15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2"/>
      <c r="S283" s="35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s="28" customFormat="1" ht="15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2"/>
      <c r="S284" s="35"/>
      <c r="T284" s="2"/>
      <c r="U284" s="22">
        <v>35431</v>
      </c>
      <c r="V284" s="60" t="s">
        <v>2</v>
      </c>
      <c r="W284" s="60" t="s">
        <v>3</v>
      </c>
      <c r="X284" s="60" t="s">
        <v>4</v>
      </c>
      <c r="Y284" s="60" t="s">
        <v>5</v>
      </c>
      <c r="Z284" s="60" t="s">
        <v>6</v>
      </c>
      <c r="AA284" s="60" t="s">
        <v>7</v>
      </c>
      <c r="AB284" s="60" t="s">
        <v>8</v>
      </c>
      <c r="AC284" s="60" t="s">
        <v>9</v>
      </c>
      <c r="AD284" s="60" t="s">
        <v>10</v>
      </c>
      <c r="AE284" s="60" t="s">
        <v>11</v>
      </c>
      <c r="AF284" s="60" t="s">
        <v>12</v>
      </c>
      <c r="AG284" s="22">
        <v>35796</v>
      </c>
      <c r="AH284" s="60" t="s">
        <v>2</v>
      </c>
      <c r="AI284" s="60" t="s">
        <v>3</v>
      </c>
      <c r="AJ284" s="60" t="s">
        <v>4</v>
      </c>
      <c r="AK284" s="60" t="s">
        <v>5</v>
      </c>
      <c r="AL284" s="60" t="s">
        <v>6</v>
      </c>
      <c r="AM284" s="60" t="s">
        <v>7</v>
      </c>
      <c r="AN284" s="60" t="s">
        <v>8</v>
      </c>
      <c r="AO284" s="60" t="s">
        <v>9</v>
      </c>
      <c r="AP284" s="60" t="s">
        <v>10</v>
      </c>
      <c r="AQ284" s="60" t="s">
        <v>11</v>
      </c>
      <c r="AR284" s="60" t="s">
        <v>12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s="28" customFormat="1" ht="15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2"/>
      <c r="S285" s="35"/>
      <c r="T285" s="2" t="s">
        <v>28</v>
      </c>
      <c r="U285" s="19">
        <f>B165</f>
        <v>19.154929577464785</v>
      </c>
      <c r="V285" s="19">
        <f aca="true" t="shared" si="386" ref="V285:AF285">C165</f>
        <v>13.676286072772893</v>
      </c>
      <c r="W285" s="19">
        <f t="shared" si="386"/>
        <v>19.74865350089767</v>
      </c>
      <c r="X285" s="19">
        <f t="shared" si="386"/>
        <v>39.54423592493297</v>
      </c>
      <c r="Y285" s="19">
        <f t="shared" si="386"/>
        <v>23.01488833746898</v>
      </c>
      <c r="Z285" s="19">
        <f t="shared" si="386"/>
        <v>18.739542665923057</v>
      </c>
      <c r="AA285" s="19">
        <f t="shared" si="386"/>
        <v>22.018890200708373</v>
      </c>
      <c r="AB285" s="19">
        <f t="shared" si="386"/>
        <v>27.28297632468997</v>
      </c>
      <c r="AC285" s="19">
        <f t="shared" si="386"/>
        <v>24.573560767590603</v>
      </c>
      <c r="AD285" s="19">
        <f t="shared" si="386"/>
        <v>23.46072186836518</v>
      </c>
      <c r="AE285" s="19">
        <f t="shared" si="386"/>
        <v>24.756756756756758</v>
      </c>
      <c r="AF285" s="19">
        <f t="shared" si="386"/>
        <v>18.481147105682403</v>
      </c>
      <c r="AG285" s="19">
        <f aca="true" t="shared" si="387" ref="AG285:AL285">B166</f>
        <v>24.999999999999996</v>
      </c>
      <c r="AH285" s="19">
        <f t="shared" si="387"/>
        <v>22.902869757174386</v>
      </c>
      <c r="AI285" s="19">
        <f t="shared" si="387"/>
        <v>23.638180909545216</v>
      </c>
      <c r="AJ285" s="19">
        <f t="shared" si="387"/>
        <v>9.750240153698362</v>
      </c>
      <c r="AK285" s="19">
        <f t="shared" si="387"/>
        <v>21.785173978819966</v>
      </c>
      <c r="AL285" s="19">
        <f t="shared" si="387"/>
        <v>12.259276655706906</v>
      </c>
      <c r="AM285" s="19">
        <f aca="true" t="shared" si="388" ref="AM285:AR285">H166</f>
        <v>20.99661344944364</v>
      </c>
      <c r="AN285" s="19">
        <f t="shared" si="388"/>
        <v>17.460584588131088</v>
      </c>
      <c r="AO285" s="19">
        <f t="shared" si="388"/>
        <v>19.212665810868632</v>
      </c>
      <c r="AP285" s="19">
        <f t="shared" si="388"/>
        <v>9.286328460877051</v>
      </c>
      <c r="AQ285" s="19">
        <f t="shared" si="388"/>
        <v>12.04506065857885</v>
      </c>
      <c r="AR285" s="19">
        <f t="shared" si="388"/>
        <v>13.088301210219639</v>
      </c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s="28" customFormat="1" ht="15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2"/>
      <c r="S286" s="35" t="s">
        <v>74</v>
      </c>
      <c r="T286" s="2" t="s">
        <v>29</v>
      </c>
      <c r="U286" s="19">
        <f aca="true" t="shared" si="389" ref="U286:AF286">B174</f>
        <v>23.04847986852917</v>
      </c>
      <c r="V286" s="19">
        <f t="shared" si="389"/>
        <v>5.786067757898755</v>
      </c>
      <c r="W286" s="19">
        <f t="shared" si="389"/>
        <v>6.566347469220231</v>
      </c>
      <c r="X286" s="19">
        <f t="shared" si="389"/>
        <v>3.30797221303342</v>
      </c>
      <c r="Y286" s="19">
        <f t="shared" si="389"/>
        <v>8.445829006576677</v>
      </c>
      <c r="Z286" s="19">
        <f t="shared" si="389"/>
        <v>11.913728175282433</v>
      </c>
      <c r="AA286" s="19">
        <f t="shared" si="389"/>
        <v>22.065063649222058</v>
      </c>
      <c r="AB286" s="19">
        <f t="shared" si="389"/>
        <v>19.318181818181806</v>
      </c>
      <c r="AC286" s="19">
        <f t="shared" si="389"/>
        <v>15.984052192823489</v>
      </c>
      <c r="AD286" s="19">
        <f t="shared" si="389"/>
        <v>18.946671083140103</v>
      </c>
      <c r="AE286" s="19">
        <f t="shared" si="389"/>
        <v>8.333333333333337</v>
      </c>
      <c r="AF286" s="19">
        <f t="shared" si="389"/>
        <v>3.713988198542179</v>
      </c>
      <c r="AG286" s="19">
        <f aca="true" t="shared" si="390" ref="AG286:AL286">B175</f>
        <v>5.943238731218706</v>
      </c>
      <c r="AH286" s="19">
        <f t="shared" si="390"/>
        <v>1.0795250089960347</v>
      </c>
      <c r="AI286" s="19">
        <f t="shared" si="390"/>
        <v>-9.370988446726573</v>
      </c>
      <c r="AJ286" s="19">
        <f t="shared" si="390"/>
        <v>-15.529939161063075</v>
      </c>
      <c r="AK286" s="19">
        <f t="shared" si="390"/>
        <v>-16.246409192467272</v>
      </c>
      <c r="AL286" s="19">
        <f t="shared" si="390"/>
        <v>-1.1012542061792596</v>
      </c>
      <c r="AM286" s="19">
        <f aca="true" t="shared" si="391" ref="AM286:AR286">H175</f>
        <v>-24.536500579374273</v>
      </c>
      <c r="AN286" s="19">
        <f t="shared" si="391"/>
        <v>-29.747899159663866</v>
      </c>
      <c r="AO286" s="19">
        <f t="shared" si="391"/>
        <v>-17</v>
      </c>
      <c r="AP286" s="19">
        <f t="shared" si="391"/>
        <v>-29.211918685602896</v>
      </c>
      <c r="AQ286" s="19">
        <f t="shared" si="391"/>
        <v>-19.385921933692643</v>
      </c>
      <c r="AR286" s="19">
        <f t="shared" si="391"/>
        <v>-26.20481927710843</v>
      </c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s="28" customFormat="1" ht="15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2"/>
      <c r="S287" s="3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s="28" customFormat="1" ht="15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2"/>
      <c r="S288" s="3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s="28" customFormat="1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2"/>
      <c r="S289" s="3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s="28" customFormat="1" ht="15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2"/>
      <c r="S290" s="35"/>
      <c r="T290" s="2"/>
      <c r="U290" s="22">
        <v>35431</v>
      </c>
      <c r="V290" s="60" t="s">
        <v>2</v>
      </c>
      <c r="W290" s="60" t="s">
        <v>3</v>
      </c>
      <c r="X290" s="60" t="s">
        <v>4</v>
      </c>
      <c r="Y290" s="60" t="s">
        <v>5</v>
      </c>
      <c r="Z290" s="60" t="s">
        <v>6</v>
      </c>
      <c r="AA290" s="60" t="s">
        <v>7</v>
      </c>
      <c r="AB290" s="60" t="s">
        <v>8</v>
      </c>
      <c r="AC290" s="60" t="s">
        <v>9</v>
      </c>
      <c r="AD290" s="60" t="s">
        <v>10</v>
      </c>
      <c r="AE290" s="60" t="s">
        <v>11</v>
      </c>
      <c r="AF290" s="60" t="s">
        <v>12</v>
      </c>
      <c r="AG290" s="22">
        <v>35796</v>
      </c>
      <c r="AH290" s="60" t="s">
        <v>2</v>
      </c>
      <c r="AI290" s="60" t="s">
        <v>3</v>
      </c>
      <c r="AJ290" s="60" t="s">
        <v>4</v>
      </c>
      <c r="AK290" s="60" t="s">
        <v>5</v>
      </c>
      <c r="AL290" s="60" t="s">
        <v>6</v>
      </c>
      <c r="AM290" s="60" t="s">
        <v>7</v>
      </c>
      <c r="AN290" s="60" t="s">
        <v>8</v>
      </c>
      <c r="AO290" s="60" t="s">
        <v>9</v>
      </c>
      <c r="AP290" s="60" t="s">
        <v>10</v>
      </c>
      <c r="AQ290" s="60" t="s">
        <v>11</v>
      </c>
      <c r="AR290" s="60" t="s">
        <v>12</v>
      </c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s="28" customFormat="1" ht="15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2"/>
      <c r="S291" s="35"/>
      <c r="T291" s="2" t="s">
        <v>28</v>
      </c>
      <c r="U291" s="19">
        <f aca="true" t="shared" si="392" ref="U291:AF291">B263</f>
        <v>3.107373947791031</v>
      </c>
      <c r="V291" s="19">
        <f t="shared" si="392"/>
        <v>-7.566677212817218</v>
      </c>
      <c r="W291" s="19">
        <f t="shared" si="392"/>
        <v>5.942763473453974</v>
      </c>
      <c r="X291" s="19">
        <f t="shared" si="392"/>
        <v>2.222608507071381</v>
      </c>
      <c r="Y291" s="19">
        <f t="shared" si="392"/>
        <v>-1.4593443846914729</v>
      </c>
      <c r="Z291" s="19">
        <f t="shared" si="392"/>
        <v>8.102641214788392</v>
      </c>
      <c r="AA291" s="19">
        <f t="shared" si="392"/>
        <v>5.820760191388506</v>
      </c>
      <c r="AB291" s="19">
        <f t="shared" si="392"/>
        <v>0.6870748053336413</v>
      </c>
      <c r="AC291" s="19">
        <f t="shared" si="392"/>
        <v>9.87167701274013</v>
      </c>
      <c r="AD291" s="19">
        <f t="shared" si="392"/>
        <v>10.68732053604904</v>
      </c>
      <c r="AE291" s="19">
        <f t="shared" si="392"/>
        <v>-0.490803970159567</v>
      </c>
      <c r="AF291" s="19">
        <f t="shared" si="392"/>
        <v>2.957109975683605</v>
      </c>
      <c r="AG291" s="19">
        <f aca="true" t="shared" si="393" ref="AG291:AL291">B264</f>
        <v>-11.963278928798132</v>
      </c>
      <c r="AH291" s="19">
        <f t="shared" si="393"/>
        <v>10.700296305628507</v>
      </c>
      <c r="AI291" s="19">
        <f t="shared" si="393"/>
        <v>-3.250267671570411</v>
      </c>
      <c r="AJ291" s="19">
        <f t="shared" si="393"/>
        <v>-1.0759140059928949</v>
      </c>
      <c r="AK291" s="19">
        <f t="shared" si="393"/>
        <v>-13.817180685584047</v>
      </c>
      <c r="AL291" s="19">
        <f t="shared" si="393"/>
        <v>-4.90053360577863</v>
      </c>
      <c r="AM291" s="19">
        <f aca="true" t="shared" si="394" ref="AM291:AR291">H264</f>
        <v>-1.7217543127654888</v>
      </c>
      <c r="AN291" s="19">
        <f t="shared" si="394"/>
        <v>-10.86583560923979</v>
      </c>
      <c r="AO291" s="19">
        <f t="shared" si="394"/>
        <v>-5.919002287039297</v>
      </c>
      <c r="AP291" s="19">
        <f t="shared" si="394"/>
        <v>-9.268729200493873</v>
      </c>
      <c r="AQ291" s="19">
        <f t="shared" si="394"/>
        <v>-8.69564181341717</v>
      </c>
      <c r="AR291" s="19">
        <f t="shared" si="394"/>
        <v>-9.403187500000007</v>
      </c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s="28" customFormat="1" ht="15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2"/>
      <c r="S292" s="35" t="s">
        <v>45</v>
      </c>
      <c r="T292" s="2" t="s">
        <v>29</v>
      </c>
      <c r="U292" s="19">
        <f>B272</f>
        <v>-2.3342048211513062</v>
      </c>
      <c r="V292" s="19">
        <f aca="true" t="shared" si="395" ref="V292:AF292">C272</f>
        <v>-19.21999482792466</v>
      </c>
      <c r="W292" s="19">
        <f t="shared" si="395"/>
        <v>-8.573603278311097</v>
      </c>
      <c r="X292" s="19">
        <f t="shared" si="395"/>
        <v>-9.220503461702414</v>
      </c>
      <c r="Y292" s="19">
        <f t="shared" si="395"/>
        <v>-14.272432797732476</v>
      </c>
      <c r="Z292" s="19">
        <f t="shared" si="395"/>
        <v>2.1954789280888174</v>
      </c>
      <c r="AA292" s="19">
        <f t="shared" si="395"/>
        <v>-14.18927777570472</v>
      </c>
      <c r="AB292" s="19">
        <f t="shared" si="395"/>
        <v>-20.364821126961786</v>
      </c>
      <c r="AC292" s="19">
        <f t="shared" si="395"/>
        <v>-13.112407937757581</v>
      </c>
      <c r="AD292" s="19">
        <f t="shared" si="395"/>
        <v>-22.015530403433768</v>
      </c>
      <c r="AE292" s="19">
        <f t="shared" si="395"/>
        <v>-31.022688231403322</v>
      </c>
      <c r="AF292" s="19">
        <f t="shared" si="395"/>
        <v>-22.429608049385365</v>
      </c>
      <c r="AG292" s="19">
        <f aca="true" t="shared" si="396" ref="AG292:AL292">B273</f>
        <v>-47.525133618427574</v>
      </c>
      <c r="AH292" s="19">
        <f t="shared" si="396"/>
        <v>-32.476591114870274</v>
      </c>
      <c r="AI292" s="19">
        <f t="shared" si="396"/>
        <v>-29.111040468499734</v>
      </c>
      <c r="AJ292" s="19">
        <f t="shared" si="396"/>
        <v>-36.70717992004124</v>
      </c>
      <c r="AK292" s="19">
        <f t="shared" si="396"/>
        <v>-39.39087587170634</v>
      </c>
      <c r="AL292" s="19">
        <f t="shared" si="396"/>
        <v>-38.434759848252476</v>
      </c>
      <c r="AM292" s="19">
        <f aca="true" t="shared" si="397" ref="AM292:AR292">H273</f>
        <v>-30.80470447277936</v>
      </c>
      <c r="AN292" s="19">
        <f t="shared" si="397"/>
        <v>-32.31734630794233</v>
      </c>
      <c r="AO292" s="19">
        <f t="shared" si="397"/>
        <v>-28.878344718485266</v>
      </c>
      <c r="AP292" s="19">
        <f t="shared" si="397"/>
        <v>-20.58820788293944</v>
      </c>
      <c r="AQ292" s="19">
        <f t="shared" si="397"/>
        <v>-15.205712743362849</v>
      </c>
      <c r="AR292" s="19">
        <f t="shared" si="397"/>
        <v>-11.609750544323477</v>
      </c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s="28" customFormat="1" ht="15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s="28" customFormat="1" ht="15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s="28" customFormat="1" ht="15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s="28" customFormat="1" ht="15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2"/>
      <c r="T296" s="2"/>
      <c r="U296" s="22">
        <v>35431</v>
      </c>
      <c r="V296" s="60" t="s">
        <v>2</v>
      </c>
      <c r="W296" s="60" t="s">
        <v>3</v>
      </c>
      <c r="X296" s="60" t="s">
        <v>4</v>
      </c>
      <c r="Y296" s="60" t="s">
        <v>5</v>
      </c>
      <c r="Z296" s="60" t="s">
        <v>6</v>
      </c>
      <c r="AA296" s="60" t="s">
        <v>7</v>
      </c>
      <c r="AB296" s="60" t="s">
        <v>8</v>
      </c>
      <c r="AC296" s="60" t="s">
        <v>9</v>
      </c>
      <c r="AD296" s="60" t="s">
        <v>10</v>
      </c>
      <c r="AE296" s="60" t="s">
        <v>11</v>
      </c>
      <c r="AF296" s="60" t="s">
        <v>12</v>
      </c>
      <c r="AG296" s="22">
        <v>35796</v>
      </c>
      <c r="AH296" s="60" t="s">
        <v>2</v>
      </c>
      <c r="AI296" s="60" t="s">
        <v>3</v>
      </c>
      <c r="AJ296" s="60" t="s">
        <v>4</v>
      </c>
      <c r="AK296" s="60" t="s">
        <v>5</v>
      </c>
      <c r="AL296" s="60" t="s">
        <v>6</v>
      </c>
      <c r="AM296" s="60" t="s">
        <v>7</v>
      </c>
      <c r="AN296" s="60" t="s">
        <v>8</v>
      </c>
      <c r="AO296" s="60" t="s">
        <v>9</v>
      </c>
      <c r="AP296" s="60" t="s">
        <v>10</v>
      </c>
      <c r="AQ296" s="60" t="s">
        <v>11</v>
      </c>
      <c r="AR296" s="60" t="s">
        <v>12</v>
      </c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s="28" customFormat="1" ht="15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2"/>
      <c r="S297" s="28" t="s">
        <v>98</v>
      </c>
      <c r="T297" s="2" t="s">
        <v>28</v>
      </c>
      <c r="U297" s="19">
        <f aca="true" t="shared" si="398" ref="U297:AR297">RATE(1,,-AF8,AR8)*100</f>
        <v>2.293289301698962</v>
      </c>
      <c r="V297" s="19">
        <f t="shared" si="398"/>
        <v>0.23229322064398034</v>
      </c>
      <c r="W297" s="19">
        <f t="shared" si="398"/>
        <v>2.6662254769527216</v>
      </c>
      <c r="X297" s="19">
        <f t="shared" si="398"/>
        <v>5.795225460936711</v>
      </c>
      <c r="Y297" s="19">
        <f t="shared" si="398"/>
        <v>4.571567118040519</v>
      </c>
      <c r="Z297" s="19">
        <f t="shared" si="398"/>
        <v>7.637079980726488</v>
      </c>
      <c r="AA297" s="19">
        <f t="shared" si="398"/>
        <v>12.581754153639041</v>
      </c>
      <c r="AB297" s="19">
        <f t="shared" si="398"/>
        <v>8.8513850556821</v>
      </c>
      <c r="AC297" s="19">
        <f t="shared" si="398"/>
        <v>9.832716528973807</v>
      </c>
      <c r="AD297" s="19">
        <f t="shared" si="398"/>
        <v>4.949812897023637</v>
      </c>
      <c r="AE297" s="19">
        <f t="shared" si="398"/>
        <v>3.226858634347768</v>
      </c>
      <c r="AF297" s="19">
        <f t="shared" si="398"/>
        <v>-0.10839306816514303</v>
      </c>
      <c r="AG297" s="19">
        <f t="shared" si="398"/>
        <v>-6.996832026331995</v>
      </c>
      <c r="AH297" s="19">
        <f t="shared" si="398"/>
        <v>14.870209017924319</v>
      </c>
      <c r="AI297" s="19">
        <f t="shared" si="398"/>
        <v>1.5224524443521545</v>
      </c>
      <c r="AJ297" s="19">
        <f t="shared" si="398"/>
        <v>-2.7395950416532955</v>
      </c>
      <c r="AK297" s="19">
        <f t="shared" si="398"/>
        <v>-7.428911749002031</v>
      </c>
      <c r="AL297" s="19">
        <f t="shared" si="398"/>
        <v>-4.811897370736977</v>
      </c>
      <c r="AM297" s="19">
        <f t="shared" si="398"/>
        <v>-7.704087101154842</v>
      </c>
      <c r="AN297" s="19">
        <f t="shared" si="398"/>
        <v>-11.193855374514017</v>
      </c>
      <c r="AO297" s="19">
        <f t="shared" si="398"/>
        <v>-3.977468972151766</v>
      </c>
      <c r="AP297" s="19">
        <f t="shared" si="398"/>
        <v>-8.144627062484378</v>
      </c>
      <c r="AQ297" s="19">
        <f t="shared" si="398"/>
        <v>-2.2926513668060893</v>
      </c>
      <c r="AR297" s="19">
        <f t="shared" si="398"/>
        <v>-1.260992005474313</v>
      </c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s="28" customFormat="1" ht="15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2"/>
      <c r="S298" s="28" t="s">
        <v>56</v>
      </c>
      <c r="T298" s="2" t="s">
        <v>29</v>
      </c>
      <c r="U298" s="19">
        <f>RATE(1,,-AF9,AR9)*100</f>
        <v>4.628262768463143</v>
      </c>
      <c r="V298" s="19">
        <f>RATE(1,,-AG9,AS9)*100</f>
        <v>-3.4065249480310213</v>
      </c>
      <c r="W298" s="19">
        <f aca="true" t="shared" si="399" ref="W298:AL298">RATE(1,,-AH9,AT9)*100</f>
        <v>2.253729687557489</v>
      </c>
      <c r="X298" s="19">
        <f t="shared" si="399"/>
        <v>0.6565420335860905</v>
      </c>
      <c r="Y298" s="19">
        <f t="shared" si="399"/>
        <v>-4.034941441937807</v>
      </c>
      <c r="Z298" s="19">
        <f t="shared" si="399"/>
        <v>6.524360420782356</v>
      </c>
      <c r="AA298" s="19">
        <f t="shared" si="399"/>
        <v>0.23931278894809388</v>
      </c>
      <c r="AB298" s="19">
        <f t="shared" si="399"/>
        <v>-7.12860364917509</v>
      </c>
      <c r="AC298" s="19">
        <f t="shared" si="399"/>
        <v>-1.4002732779672995</v>
      </c>
      <c r="AD298" s="19">
        <f t="shared" si="399"/>
        <v>-6.660023568036285</v>
      </c>
      <c r="AE298" s="19">
        <f t="shared" si="399"/>
        <v>-13.021985360330449</v>
      </c>
      <c r="AF298" s="19">
        <f t="shared" si="399"/>
        <v>-17.836851121732312</v>
      </c>
      <c r="AG298" s="19">
        <f t="shared" si="399"/>
        <v>-34.57387621718837</v>
      </c>
      <c r="AH298" s="19">
        <f t="shared" si="399"/>
        <v>-22.207520767654117</v>
      </c>
      <c r="AI298" s="19">
        <f t="shared" si="399"/>
        <v>-29.111893979344416</v>
      </c>
      <c r="AJ298" s="19">
        <f t="shared" si="399"/>
        <v>-33.538571621328764</v>
      </c>
      <c r="AK298" s="19">
        <f t="shared" si="399"/>
        <v>-34.53553245973798</v>
      </c>
      <c r="AL298" s="19">
        <f t="shared" si="399"/>
        <v>-35.24809360474978</v>
      </c>
      <c r="AM298" s="19">
        <f aca="true" t="shared" si="400" ref="AM298:AR298">RATE(1,,-AX9,BJ9)*100</f>
        <v>-35.60448481682081</v>
      </c>
      <c r="AN298" s="19">
        <f t="shared" si="400"/>
        <v>-35.00120695234701</v>
      </c>
      <c r="AO298" s="19">
        <f t="shared" si="400"/>
        <v>-29.957566527932975</v>
      </c>
      <c r="AP298" s="19">
        <f t="shared" si="400"/>
        <v>-31.229767948493738</v>
      </c>
      <c r="AQ298" s="19">
        <f t="shared" si="400"/>
        <v>-24.513756929201243</v>
      </c>
      <c r="AR298" s="19">
        <f t="shared" si="400"/>
        <v>-17.611791126468162</v>
      </c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s="28" customFormat="1" ht="15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s="28" customFormat="1" ht="15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2"/>
      <c r="S300" s="2"/>
      <c r="T300" s="2"/>
      <c r="U300" s="22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22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22"/>
      <c r="BF300" s="60"/>
      <c r="BG300" s="60"/>
      <c r="BH300" s="60"/>
      <c r="BI300" s="60"/>
      <c r="BJ300" s="60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s="28" customFormat="1" ht="15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2"/>
      <c r="S301" s="2"/>
      <c r="T301" s="2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s="28" customFormat="1" ht="15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2"/>
      <c r="S302" s="2"/>
      <c r="T302" s="2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s="28" customFormat="1" ht="15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s="28" customFormat="1" ht="15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28" customFormat="1" ht="15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28" customFormat="1" ht="15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28" customFormat="1" ht="15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28" customFormat="1" ht="15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28" customFormat="1" ht="15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28" customFormat="1" ht="15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28" customFormat="1" ht="15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28" customFormat="1" ht="15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28" customFormat="1" ht="15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s="28" customFormat="1" ht="15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s="28" customFormat="1" ht="15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s="28" customFormat="1" ht="15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s="28" customFormat="1" ht="15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s="28" customFormat="1" ht="15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28" customFormat="1" ht="15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28" customFormat="1" ht="15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28" customFormat="1" ht="15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28" customFormat="1" ht="15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28" customFormat="1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28" customFormat="1" ht="15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s="28" customFormat="1" ht="15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s="28" customFormat="1" ht="15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s="28" customFormat="1" ht="15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s="28" customFormat="1" ht="15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s="28" customFormat="1" ht="15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28" customFormat="1" ht="15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28" customFormat="1" ht="15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28" customFormat="1" ht="15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28" customFormat="1" ht="15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28" customFormat="1" ht="15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28" customFormat="1" ht="15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s="28" customFormat="1" ht="15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s="28" customFormat="1" ht="15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s="28" customFormat="1" ht="15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s="28" customFormat="1" ht="15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s="28" customFormat="1" ht="15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s="28" customFormat="1" ht="15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s="28" customFormat="1" ht="15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s="28" customFormat="1" ht="15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s="28" customFormat="1" ht="15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s="28" customFormat="1" ht="15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s="28" customFormat="1" ht="15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s="28" customFormat="1" ht="15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s="28" customFormat="1" ht="15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s="28" customFormat="1" ht="15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s="28" customFormat="1" ht="15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s="28" customFormat="1" ht="15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s="28" customFormat="1" ht="15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s="28" customFormat="1" ht="15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s="28" customFormat="1" ht="15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s="28" customFormat="1" ht="15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s="28" customFormat="1" ht="15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s="28" customFormat="1" ht="15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s="28" customFormat="1" ht="15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s="28" customFormat="1" ht="15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s="28" customFormat="1" ht="15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s="28" customFormat="1" ht="15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s="28" customFormat="1" ht="15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s="28" customFormat="1" ht="15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s="28" customFormat="1" ht="15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s="28" customFormat="1" ht="15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s="28" customFormat="1" ht="15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s="28" customFormat="1" ht="15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s="28" customFormat="1" ht="15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s="28" customFormat="1" ht="15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s="28" customFormat="1" ht="15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s="28" customFormat="1" ht="15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s="28" customFormat="1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s="28" customFormat="1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s="28" customFormat="1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s="28" customFormat="1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s="28" customFormat="1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s="28" customFormat="1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s="28" customFormat="1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s="28" customFormat="1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s="28" customFormat="1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s="28" customFormat="1" ht="15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s="28" customFormat="1" ht="15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s="28" customFormat="1" ht="15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s="28" customFormat="1" ht="15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s="28" customFormat="1" ht="15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s="28" customFormat="1" ht="15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28" customFormat="1" ht="15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s="28" customFormat="1" ht="15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s="28" customFormat="1" ht="15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s="28" customFormat="1" ht="15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s="28" customFormat="1" ht="15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s="28" customFormat="1" ht="15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s="28" customFormat="1" ht="15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28" customFormat="1" ht="15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s="28" customFormat="1" ht="15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s="28" customFormat="1" ht="15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s="28" customFormat="1" ht="15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s="28" customFormat="1" ht="15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s="28" customFormat="1" ht="15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s="28" customFormat="1" ht="15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s="28" customFormat="1" ht="15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s="28" customFormat="1" ht="15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s="28" customFormat="1" ht="15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s="28" customFormat="1" ht="15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s="28" customFormat="1" ht="15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s="28" customFormat="1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s="28" customFormat="1" ht="15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s="28" customFormat="1" ht="15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s="28" customFormat="1" ht="15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s="28" customFormat="1" ht="15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s="28" customFormat="1" ht="15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s="28" customFormat="1" ht="15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s="28" customFormat="1" ht="15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s="28" customFormat="1" ht="15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s="28" customFormat="1" ht="15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s="28" customFormat="1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s="28" customFormat="1" ht="15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s="28" customFormat="1" ht="15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s="28" customFormat="1" ht="15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s="28" customFormat="1" ht="15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s="28" customFormat="1" ht="15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78:92" ht="12.75"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</row>
    <row r="423" spans="78:92" ht="12.75"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</row>
    <row r="424" spans="78:83" ht="12.75">
      <c r="BZ424" s="28"/>
      <c r="CA424" s="28"/>
      <c r="CB424" s="28"/>
      <c r="CC424" s="28"/>
      <c r="CD424" s="28"/>
      <c r="CE424" s="28"/>
    </row>
  </sheetData>
  <mergeCells count="9">
    <mergeCell ref="Y6:Z6"/>
    <mergeCell ref="Z74:AA74"/>
    <mergeCell ref="Z36:AA36"/>
    <mergeCell ref="Z63:AA63"/>
    <mergeCell ref="Z52:AA52"/>
    <mergeCell ref="Z133:AA133"/>
    <mergeCell ref="Z149:AA149"/>
    <mergeCell ref="Z164:AA164"/>
    <mergeCell ref="Z175:AA175"/>
  </mergeCells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transitionEvaluation="1"/>
  <dimension ref="A1:BP126"/>
  <sheetViews>
    <sheetView defaultGridColor="0" zoomScale="87" zoomScaleNormal="87" colorId="22" workbookViewId="0" topLeftCell="A82">
      <selection activeCell="Q32" sqref="Q32"/>
    </sheetView>
  </sheetViews>
  <sheetFormatPr defaultColWidth="9.625" defaultRowHeight="15"/>
  <cols>
    <col min="1" max="1" width="11.00390625" style="13" customWidth="1"/>
    <col min="2" max="13" width="7.75390625" style="13" customWidth="1"/>
    <col min="14" max="15" width="7.75390625" style="13" hidden="1" customWidth="1"/>
    <col min="16" max="16384" width="7.75390625" style="13" customWidth="1"/>
  </cols>
  <sheetData>
    <row r="1" ht="12.75">
      <c r="A1" s="13" t="e">
        <f ca="1">CELL("filename")</f>
        <v>#N/A</v>
      </c>
    </row>
    <row r="3" ht="12.75">
      <c r="A3" s="36" t="s">
        <v>79</v>
      </c>
    </row>
    <row r="4" ht="12.75">
      <c r="A4" s="37" t="s">
        <v>81</v>
      </c>
    </row>
    <row r="7" spans="1:16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90</v>
      </c>
      <c r="O8" s="39" t="s">
        <v>91</v>
      </c>
      <c r="P8" s="39"/>
    </row>
    <row r="9" spans="1:16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35" ht="15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N10" s="41"/>
      <c r="O10" s="41"/>
      <c r="P10" s="41"/>
      <c r="R10" s="127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6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N11" s="37"/>
      <c r="O11" s="37"/>
      <c r="P11" s="37"/>
      <c r="U11" s="63">
        <v>34700</v>
      </c>
      <c r="V11" s="72" t="s">
        <v>2</v>
      </c>
      <c r="W11" s="72" t="s">
        <v>3</v>
      </c>
      <c r="X11" s="72" t="s">
        <v>4</v>
      </c>
      <c r="Y11" s="72" t="s">
        <v>5</v>
      </c>
      <c r="Z11" s="72" t="s">
        <v>6</v>
      </c>
      <c r="AA11" s="72" t="s">
        <v>7</v>
      </c>
      <c r="AB11" s="72" t="s">
        <v>8</v>
      </c>
      <c r="AC11" s="72" t="s">
        <v>9</v>
      </c>
      <c r="AD11" s="72" t="s">
        <v>10</v>
      </c>
      <c r="AE11" s="72" t="s">
        <v>11</v>
      </c>
      <c r="AF11" s="72" t="s">
        <v>12</v>
      </c>
      <c r="AG11" s="63">
        <v>35065</v>
      </c>
      <c r="AH11" s="72" t="s">
        <v>2</v>
      </c>
      <c r="AI11" s="72" t="s">
        <v>3</v>
      </c>
      <c r="AJ11" s="72" t="s">
        <v>4</v>
      </c>
      <c r="AK11" s="72" t="s">
        <v>5</v>
      </c>
      <c r="AL11" s="72" t="s">
        <v>6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63">
        <v>35431</v>
      </c>
      <c r="AT11" s="72" t="s">
        <v>2</v>
      </c>
      <c r="AU11" s="72" t="s">
        <v>3</v>
      </c>
      <c r="AV11" s="72" t="s">
        <v>4</v>
      </c>
      <c r="AW11" s="72" t="s">
        <v>5</v>
      </c>
      <c r="AX11" s="72" t="s">
        <v>6</v>
      </c>
      <c r="AY11" s="72" t="s">
        <v>7</v>
      </c>
      <c r="AZ11" s="72" t="s">
        <v>8</v>
      </c>
      <c r="BA11" s="72" t="s">
        <v>9</v>
      </c>
      <c r="BB11" s="72" t="s">
        <v>10</v>
      </c>
      <c r="BC11" s="72" t="s">
        <v>11</v>
      </c>
      <c r="BD11" s="72" t="s">
        <v>12</v>
      </c>
      <c r="BE11" s="63">
        <v>35796</v>
      </c>
      <c r="BF11" s="72" t="s">
        <v>2</v>
      </c>
      <c r="BG11" s="72" t="s">
        <v>3</v>
      </c>
      <c r="BH11" s="72"/>
      <c r="BI11" s="72"/>
      <c r="BJ11" s="72"/>
      <c r="BK11" s="72"/>
      <c r="BL11" s="72"/>
      <c r="BM11" s="72"/>
      <c r="BN11" s="72"/>
      <c r="BO11" s="72"/>
      <c r="BP11" s="72"/>
    </row>
    <row r="12" spans="1:59" ht="12.75">
      <c r="A12" s="36" t="s">
        <v>14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N12" s="37"/>
      <c r="S12" s="2" t="s">
        <v>40</v>
      </c>
      <c r="U12" s="62">
        <f>B33</f>
        <v>2203.68</v>
      </c>
      <c r="V12" s="62">
        <f aca="true" t="shared" si="0" ref="V12:AF12">C33</f>
        <v>2209.75</v>
      </c>
      <c r="W12" s="62">
        <f t="shared" si="0"/>
        <v>2215</v>
      </c>
      <c r="X12" s="62">
        <f t="shared" si="0"/>
        <v>2222.32</v>
      </c>
      <c r="Y12" s="62">
        <f t="shared" si="0"/>
        <v>2231.89</v>
      </c>
      <c r="Z12" s="62">
        <f t="shared" si="0"/>
        <v>2241.36</v>
      </c>
      <c r="AA12" s="62">
        <f t="shared" si="0"/>
        <v>2251.57</v>
      </c>
      <c r="AB12" s="62">
        <f t="shared" si="0"/>
        <v>2262</v>
      </c>
      <c r="AC12" s="62">
        <f t="shared" si="0"/>
        <v>2271.81</v>
      </c>
      <c r="AD12" s="62">
        <f t="shared" si="0"/>
        <v>2280.86</v>
      </c>
      <c r="AE12" s="62">
        <f t="shared" si="0"/>
        <v>2290.64</v>
      </c>
      <c r="AF12" s="62">
        <f t="shared" si="0"/>
        <v>2302.42</v>
      </c>
      <c r="AG12" s="62">
        <f>B34</f>
        <v>2306.25</v>
      </c>
      <c r="AH12" s="62">
        <f aca="true" t="shared" si="1" ref="AH12:AR12">C34</f>
        <v>2317.5</v>
      </c>
      <c r="AI12" s="62">
        <f t="shared" si="1"/>
        <v>2330.76</v>
      </c>
      <c r="AJ12" s="62">
        <f t="shared" si="1"/>
        <v>2339.25</v>
      </c>
      <c r="AK12" s="62">
        <f t="shared" si="1"/>
        <v>2349</v>
      </c>
      <c r="AL12" s="62">
        <f t="shared" si="1"/>
        <v>2344</v>
      </c>
      <c r="AM12" s="62">
        <f t="shared" si="1"/>
        <v>2348.5</v>
      </c>
      <c r="AN12" s="62">
        <f t="shared" si="1"/>
        <v>2358.5</v>
      </c>
      <c r="AO12" s="62">
        <f t="shared" si="1"/>
        <v>2344</v>
      </c>
      <c r="AP12" s="62">
        <f t="shared" si="1"/>
        <v>2344.04</v>
      </c>
      <c r="AQ12" s="62">
        <f t="shared" si="1"/>
        <v>2348</v>
      </c>
      <c r="AR12" s="62">
        <f t="shared" si="1"/>
        <v>2377.75</v>
      </c>
      <c r="AS12" s="62">
        <f>B35</f>
        <v>2393</v>
      </c>
      <c r="AT12" s="62">
        <f aca="true" t="shared" si="2" ref="AT12:BD12">C35</f>
        <v>2403</v>
      </c>
      <c r="AU12" s="62">
        <f t="shared" si="2"/>
        <v>2413.8</v>
      </c>
      <c r="AV12" s="62">
        <f t="shared" si="2"/>
        <v>2426.8</v>
      </c>
      <c r="AW12" s="62">
        <f t="shared" si="2"/>
        <v>2438.3</v>
      </c>
      <c r="AX12" s="62">
        <f t="shared" si="2"/>
        <v>2446.59</v>
      </c>
      <c r="AY12" s="62">
        <f t="shared" si="2"/>
        <v>2518.3</v>
      </c>
      <c r="AZ12" s="62">
        <f t="shared" si="2"/>
        <v>2800.37</v>
      </c>
      <c r="BA12" s="62">
        <f t="shared" si="2"/>
        <v>3055.3</v>
      </c>
      <c r="BB12" s="62">
        <f t="shared" si="2"/>
        <v>3616.3</v>
      </c>
      <c r="BC12" s="62">
        <f t="shared" si="2"/>
        <v>3492</v>
      </c>
      <c r="BD12" s="62">
        <f t="shared" si="2"/>
        <v>4908.8</v>
      </c>
      <c r="BE12" s="62">
        <f>B36</f>
        <v>9662.5</v>
      </c>
      <c r="BF12" s="62">
        <f>C36</f>
        <v>8950</v>
      </c>
      <c r="BG12" s="62">
        <f>D36</f>
        <v>9687.6</v>
      </c>
    </row>
    <row r="13" spans="1:59" ht="12.75">
      <c r="A13" s="43">
        <v>95</v>
      </c>
      <c r="B13" s="44">
        <v>8.441</v>
      </c>
      <c r="C13" s="44">
        <v>8.435</v>
      </c>
      <c r="D13" s="44">
        <v>8.428</v>
      </c>
      <c r="E13" s="44">
        <v>8.422</v>
      </c>
      <c r="F13" s="44">
        <v>8.318</v>
      </c>
      <c r="G13" s="44">
        <v>8.301</v>
      </c>
      <c r="H13" s="44">
        <v>8.301</v>
      </c>
      <c r="I13" s="44">
        <v>8.307</v>
      </c>
      <c r="J13" s="44">
        <v>8.318</v>
      </c>
      <c r="K13" s="44">
        <v>8.315</v>
      </c>
      <c r="L13" s="44">
        <v>8.313</v>
      </c>
      <c r="M13" s="44">
        <v>8.316</v>
      </c>
      <c r="N13" s="48">
        <f>SUM(B13:M13)</f>
        <v>100.215</v>
      </c>
      <c r="S13" s="2" t="s">
        <v>47</v>
      </c>
      <c r="U13" s="62">
        <f>B53</f>
        <v>790.48</v>
      </c>
      <c r="V13" s="62">
        <f aca="true" t="shared" si="3" ref="V13:AF13">C53</f>
        <v>790.92</v>
      </c>
      <c r="W13" s="62">
        <f t="shared" si="3"/>
        <v>778.69</v>
      </c>
      <c r="X13" s="62">
        <f t="shared" si="3"/>
        <v>767.5</v>
      </c>
      <c r="Y13" s="62">
        <f t="shared" si="3"/>
        <v>761.44</v>
      </c>
      <c r="Z13" s="62">
        <f t="shared" si="3"/>
        <v>761.04</v>
      </c>
      <c r="AA13" s="62">
        <f t="shared" si="3"/>
        <v>757.01</v>
      </c>
      <c r="AB13" s="62">
        <f t="shared" si="3"/>
        <v>767.96</v>
      </c>
      <c r="AC13" s="62">
        <f t="shared" si="3"/>
        <v>772.35</v>
      </c>
      <c r="AD13" s="62">
        <f t="shared" si="3"/>
        <v>767.4</v>
      </c>
      <c r="AE13" s="62">
        <f t="shared" si="3"/>
        <v>769.41</v>
      </c>
      <c r="AF13" s="62">
        <f t="shared" si="3"/>
        <v>771.08</v>
      </c>
      <c r="AG13" s="62">
        <f>B54</f>
        <v>787.27</v>
      </c>
      <c r="AH13" s="62">
        <f aca="true" t="shared" si="4" ref="AH13:AR13">C54</f>
        <v>780.28</v>
      </c>
      <c r="AI13" s="62">
        <f t="shared" si="4"/>
        <v>781.25</v>
      </c>
      <c r="AJ13" s="62">
        <f t="shared" si="4"/>
        <v>780.43</v>
      </c>
      <c r="AK13" s="62">
        <f t="shared" si="4"/>
        <v>780.16</v>
      </c>
      <c r="AL13" s="62">
        <f t="shared" si="4"/>
        <v>797.96</v>
      </c>
      <c r="AM13" s="62">
        <f t="shared" si="4"/>
        <v>812.76</v>
      </c>
      <c r="AN13" s="62">
        <f t="shared" si="4"/>
        <v>816.81</v>
      </c>
      <c r="AO13" s="62">
        <f t="shared" si="4"/>
        <v>821.76</v>
      </c>
      <c r="AP13" s="62">
        <f t="shared" si="4"/>
        <v>827.61</v>
      </c>
      <c r="AQ13" s="62">
        <f t="shared" si="4"/>
        <v>828.13</v>
      </c>
      <c r="AR13" s="62">
        <f t="shared" si="4"/>
        <v>839.02</v>
      </c>
      <c r="AS13" s="62">
        <f>B55</f>
        <v>849.88</v>
      </c>
      <c r="AT13" s="62">
        <f aca="true" t="shared" si="5" ref="AT13:BD13">C55</f>
        <v>866.85</v>
      </c>
      <c r="AU13" s="62">
        <f t="shared" si="5"/>
        <v>896.2</v>
      </c>
      <c r="AV13" s="62">
        <f t="shared" si="5"/>
        <v>893.56</v>
      </c>
      <c r="AW13" s="62">
        <f t="shared" si="5"/>
        <v>892.05</v>
      </c>
      <c r="AX13" s="62">
        <f t="shared" si="5"/>
        <v>889.49</v>
      </c>
      <c r="AY13" s="62">
        <f t="shared" si="5"/>
        <v>890.5</v>
      </c>
      <c r="AZ13" s="62">
        <f t="shared" si="5"/>
        <v>895.9</v>
      </c>
      <c r="BA13" s="62">
        <f t="shared" si="5"/>
        <v>909.53</v>
      </c>
      <c r="BB13" s="62">
        <f t="shared" si="5"/>
        <v>921.85</v>
      </c>
      <c r="BC13" s="62">
        <f t="shared" si="5"/>
        <v>1025.58</v>
      </c>
      <c r="BD13" s="62">
        <f t="shared" si="5"/>
        <v>1484.08</v>
      </c>
      <c r="BE13" s="62">
        <f>B56</f>
        <v>1701.53</v>
      </c>
      <c r="BF13" s="62">
        <f>C56</f>
        <v>1626.75</v>
      </c>
      <c r="BG13" s="62">
        <f>D56</f>
        <v>1488.87</v>
      </c>
    </row>
    <row r="14" spans="1:59" ht="12.75">
      <c r="A14" s="43">
        <v>96</v>
      </c>
      <c r="B14" s="44">
        <v>8.319</v>
      </c>
      <c r="C14" s="44">
        <v>8.313</v>
      </c>
      <c r="D14" s="44">
        <v>8.329</v>
      </c>
      <c r="E14" s="44">
        <v>8.331</v>
      </c>
      <c r="F14" s="44">
        <v>8.329</v>
      </c>
      <c r="G14" s="44">
        <v>8.322</v>
      </c>
      <c r="H14" s="44">
        <v>8.316</v>
      </c>
      <c r="I14" s="44">
        <v>8.308</v>
      </c>
      <c r="J14" s="44">
        <v>8.304</v>
      </c>
      <c r="K14" s="44">
        <v>8.3</v>
      </c>
      <c r="L14" s="44">
        <v>8.299</v>
      </c>
      <c r="M14" s="44">
        <v>8.299</v>
      </c>
      <c r="N14" s="48">
        <f>SUM(B14:M14)</f>
        <v>99.769</v>
      </c>
      <c r="O14" s="64">
        <f>RATE(1,,-N13,N14)*100</f>
        <v>-0.44504315721199567</v>
      </c>
      <c r="S14" s="2" t="s">
        <v>42</v>
      </c>
      <c r="U14" s="62">
        <f>B63</f>
        <v>2.555</v>
      </c>
      <c r="V14" s="62">
        <f aca="true" t="shared" si="6" ref="V14:AF14">C63</f>
        <v>2.553</v>
      </c>
      <c r="W14" s="62">
        <f t="shared" si="6"/>
        <v>2.547</v>
      </c>
      <c r="X14" s="62">
        <f t="shared" si="6"/>
        <v>2.4808</v>
      </c>
      <c r="Y14" s="62">
        <f t="shared" si="6"/>
        <v>2.4667</v>
      </c>
      <c r="Z14" s="62">
        <f t="shared" si="6"/>
        <v>2.4439</v>
      </c>
      <c r="AA14" s="62">
        <f t="shared" si="6"/>
        <v>2.4492</v>
      </c>
      <c r="AB14" s="62">
        <f t="shared" si="6"/>
        <v>2.4305</v>
      </c>
      <c r="AC14" s="62">
        <f t="shared" si="6"/>
        <v>2.51427</v>
      </c>
      <c r="AD14" s="62">
        <f t="shared" si="6"/>
        <v>2.53238</v>
      </c>
      <c r="AE14" s="62">
        <f t="shared" si="6"/>
        <v>2.5397</v>
      </c>
      <c r="AF14" s="62">
        <f t="shared" si="6"/>
        <v>2.5404</v>
      </c>
      <c r="AG14" s="62">
        <f>B64</f>
        <v>2.55666</v>
      </c>
      <c r="AH14" s="62">
        <f aca="true" t="shared" si="7" ref="AH14:AR14">C64</f>
        <v>2.5436</v>
      </c>
      <c r="AI14" s="62">
        <f t="shared" si="7"/>
        <v>2.5437</v>
      </c>
      <c r="AJ14" s="62">
        <f t="shared" si="7"/>
        <v>2.51285</v>
      </c>
      <c r="AK14" s="62">
        <f t="shared" si="7"/>
        <v>2.4935</v>
      </c>
      <c r="AL14" s="62">
        <f t="shared" si="7"/>
        <v>2.4973</v>
      </c>
      <c r="AM14" s="62">
        <f t="shared" si="7"/>
        <v>2.4916</v>
      </c>
      <c r="AN14" s="62">
        <f t="shared" si="7"/>
        <v>2.4935</v>
      </c>
      <c r="AO14" s="62">
        <f t="shared" si="7"/>
        <v>2.5006</v>
      </c>
      <c r="AP14" s="62">
        <f t="shared" si="7"/>
        <v>2.5078</v>
      </c>
      <c r="AQ14" s="62">
        <f t="shared" si="7"/>
        <v>2.5244</v>
      </c>
      <c r="AR14" s="62">
        <f t="shared" si="7"/>
        <v>2.5258</v>
      </c>
      <c r="AS14" s="62">
        <f>B65</f>
        <v>2.4915</v>
      </c>
      <c r="AT14" s="62">
        <f aca="true" t="shared" si="8" ref="AT14:BD14">C65</f>
        <v>2.4873</v>
      </c>
      <c r="AU14" s="62">
        <f t="shared" si="8"/>
        <v>2.47686</v>
      </c>
      <c r="AV14" s="62">
        <f t="shared" si="8"/>
        <v>2.49943</v>
      </c>
      <c r="AW14" s="62">
        <f t="shared" si="8"/>
        <v>2.50698</v>
      </c>
      <c r="AX14" s="62">
        <f t="shared" si="8"/>
        <v>2.5158</v>
      </c>
      <c r="AY14" s="62">
        <f t="shared" si="8"/>
        <v>2.57644</v>
      </c>
      <c r="AZ14" s="62">
        <f t="shared" si="8"/>
        <v>2.7441</v>
      </c>
      <c r="BA14" s="62">
        <f t="shared" si="8"/>
        <v>3.0135</v>
      </c>
      <c r="BB14" s="62">
        <f t="shared" si="8"/>
        <v>3.2919</v>
      </c>
      <c r="BC14" s="62">
        <f t="shared" si="8"/>
        <v>3.3853</v>
      </c>
      <c r="BD14" s="62">
        <f t="shared" si="8"/>
        <v>3.7695</v>
      </c>
      <c r="BE14" s="62">
        <f>B66</f>
        <v>4.4141</v>
      </c>
      <c r="BF14" s="62">
        <f>C66</f>
        <v>3.829</v>
      </c>
      <c r="BG14" s="62">
        <f>D66</f>
        <v>3.745</v>
      </c>
    </row>
    <row r="15" spans="1:59" ht="12.75">
      <c r="A15" s="43">
        <v>97</v>
      </c>
      <c r="B15" s="44">
        <v>8.296</v>
      </c>
      <c r="C15" s="44">
        <v>8.293</v>
      </c>
      <c r="D15" s="44">
        <v>8.296</v>
      </c>
      <c r="E15" s="44">
        <v>8.296</v>
      </c>
      <c r="F15" s="44">
        <v>8.293</v>
      </c>
      <c r="G15" s="44">
        <v>8.292</v>
      </c>
      <c r="H15" s="44">
        <v>8.291</v>
      </c>
      <c r="I15" s="44">
        <v>8.289</v>
      </c>
      <c r="J15" s="44">
        <v>8.287</v>
      </c>
      <c r="K15" s="44">
        <v>8.284</v>
      </c>
      <c r="L15" s="44">
        <v>8.281</v>
      </c>
      <c r="M15" s="44">
        <v>8.2796</v>
      </c>
      <c r="N15" s="48">
        <f>SUM(B15:M15)</f>
        <v>99.47760000000002</v>
      </c>
      <c r="O15" s="64">
        <f>RATE(1,,-N14,N15)*100</f>
        <v>-0.2920746925397435</v>
      </c>
      <c r="P15" s="44"/>
      <c r="S15" s="2" t="s">
        <v>43</v>
      </c>
      <c r="U15" s="62">
        <f>B73</f>
        <v>24.6223</v>
      </c>
      <c r="V15" s="62">
        <f aca="true" t="shared" si="9" ref="V15:AF15">C73</f>
        <v>25.0282</v>
      </c>
      <c r="W15" s="62">
        <f t="shared" si="9"/>
        <v>25.859</v>
      </c>
      <c r="X15" s="62">
        <f t="shared" si="9"/>
        <v>26.008</v>
      </c>
      <c r="Y15" s="62">
        <f t="shared" si="9"/>
        <v>25.8493</v>
      </c>
      <c r="Z15" s="62">
        <f t="shared" si="9"/>
        <v>25.6742</v>
      </c>
      <c r="AA15" s="62">
        <f t="shared" si="9"/>
        <v>25.514</v>
      </c>
      <c r="AB15" s="62">
        <f t="shared" si="9"/>
        <v>25.7109</v>
      </c>
      <c r="AC15" s="62">
        <f t="shared" si="9"/>
        <v>25.9692</v>
      </c>
      <c r="AD15" s="62">
        <f t="shared" si="9"/>
        <v>25.9654</v>
      </c>
      <c r="AE15" s="62">
        <f t="shared" si="9"/>
        <v>26.1671</v>
      </c>
      <c r="AF15" s="62">
        <f t="shared" si="9"/>
        <v>26.206</v>
      </c>
      <c r="AG15" s="62">
        <f>B74</f>
        <v>26.2166</v>
      </c>
      <c r="AH15" s="62">
        <f aca="true" t="shared" si="10" ref="AH15:AR15">C74</f>
        <v>26.1588</v>
      </c>
      <c r="AI15" s="62">
        <f t="shared" si="10"/>
        <v>26.1957</v>
      </c>
      <c r="AJ15" s="62">
        <f t="shared" si="10"/>
        <v>26.1897</v>
      </c>
      <c r="AK15" s="62">
        <f t="shared" si="10"/>
        <v>26.1759</v>
      </c>
      <c r="AL15" s="62">
        <f t="shared" si="10"/>
        <v>26.1944</v>
      </c>
      <c r="AM15" s="62">
        <f t="shared" si="10"/>
        <v>26.1995</v>
      </c>
      <c r="AN15" s="62">
        <f t="shared" si="10"/>
        <v>26.1994</v>
      </c>
      <c r="AO15" s="62">
        <f t="shared" si="10"/>
        <v>26.2356</v>
      </c>
      <c r="AP15" s="62">
        <f t="shared" si="10"/>
        <v>26.2693</v>
      </c>
      <c r="AQ15" s="62">
        <f t="shared" si="10"/>
        <v>26.2658</v>
      </c>
      <c r="AR15" s="62">
        <f t="shared" si="10"/>
        <v>26.2925</v>
      </c>
      <c r="AS15" s="62">
        <f>B75</f>
        <v>26.3173</v>
      </c>
      <c r="AT15" s="62">
        <f aca="true" t="shared" si="11" ref="AT15:BD15">C75</f>
        <v>26.3411</v>
      </c>
      <c r="AU15" s="62">
        <f t="shared" si="11"/>
        <v>26.3319</v>
      </c>
      <c r="AV15" s="62">
        <f t="shared" si="11"/>
        <v>26.3642</v>
      </c>
      <c r="AW15" s="62">
        <f t="shared" si="11"/>
        <v>26.3721</v>
      </c>
      <c r="AX15" s="62">
        <f t="shared" si="11"/>
        <v>26.3761</v>
      </c>
      <c r="AY15" s="62">
        <f t="shared" si="11"/>
        <v>27.6679</v>
      </c>
      <c r="AZ15" s="62">
        <f t="shared" si="11"/>
        <v>29.331</v>
      </c>
      <c r="BA15" s="62">
        <f t="shared" si="11"/>
        <v>32.3945</v>
      </c>
      <c r="BB15" s="62">
        <f t="shared" si="11"/>
        <v>34.4639</v>
      </c>
      <c r="BC15" s="62">
        <f t="shared" si="11"/>
        <v>34.518</v>
      </c>
      <c r="BD15" s="62">
        <f t="shared" si="11"/>
        <v>37.171</v>
      </c>
      <c r="BE15" s="62">
        <f>B76</f>
        <v>42.661</v>
      </c>
      <c r="BF15" s="62">
        <f>C76</f>
        <v>40.414</v>
      </c>
      <c r="BG15" s="62">
        <f>D76</f>
        <v>39.004</v>
      </c>
    </row>
    <row r="16" spans="1:59" ht="12.75">
      <c r="A16" s="43">
        <v>98</v>
      </c>
      <c r="B16" s="105">
        <v>8.2791</v>
      </c>
      <c r="C16" s="105">
        <v>8.2791</v>
      </c>
      <c r="D16" s="105">
        <v>8.2792</v>
      </c>
      <c r="E16" s="105">
        <v>8.2792</v>
      </c>
      <c r="F16" s="105">
        <v>8.279</v>
      </c>
      <c r="G16" s="105">
        <v>8.2797</v>
      </c>
      <c r="H16" s="45">
        <v>8.2798</v>
      </c>
      <c r="I16" s="45">
        <v>8.2799</v>
      </c>
      <c r="J16" s="45">
        <v>8.279</v>
      </c>
      <c r="K16" s="45">
        <v>8.2778</v>
      </c>
      <c r="L16" s="45">
        <v>8.27782</v>
      </c>
      <c r="M16" s="46">
        <v>8.2779</v>
      </c>
      <c r="N16" s="48">
        <f>SUM(B16:M16)</f>
        <v>99.34752</v>
      </c>
      <c r="O16" s="48">
        <f>RATE(1,,-N17,N16)*100</f>
        <v>299.2265220012056</v>
      </c>
      <c r="P16" s="44"/>
      <c r="S16" s="2" t="s">
        <v>45</v>
      </c>
      <c r="U16" s="62">
        <f>B103</f>
        <v>25.0738</v>
      </c>
      <c r="V16" s="62">
        <f aca="true" t="shared" si="12" ref="V16:AF16">C103</f>
        <v>25.0216</v>
      </c>
      <c r="W16" s="62">
        <f t="shared" si="12"/>
        <v>24.7583</v>
      </c>
      <c r="X16" s="62">
        <f t="shared" si="12"/>
        <v>24.5556</v>
      </c>
      <c r="Y16" s="62">
        <f t="shared" si="12"/>
        <v>24.661</v>
      </c>
      <c r="Z16" s="62">
        <f t="shared" si="12"/>
        <v>24.6727</v>
      </c>
      <c r="AA16" s="62">
        <f t="shared" si="12"/>
        <v>24.74</v>
      </c>
      <c r="AB16" s="62">
        <f t="shared" si="12"/>
        <v>24.9491</v>
      </c>
      <c r="AC16" s="62">
        <f t="shared" si="12"/>
        <v>25.1229</v>
      </c>
      <c r="AD16" s="62">
        <f t="shared" si="12"/>
        <v>25.1076</v>
      </c>
      <c r="AE16" s="62">
        <f t="shared" si="12"/>
        <v>25.1586</v>
      </c>
      <c r="AF16" s="62">
        <f t="shared" si="12"/>
        <v>25.1594</v>
      </c>
      <c r="AG16" s="62">
        <f>B104</f>
        <v>25.2933</v>
      </c>
      <c r="AH16" s="62">
        <f aca="true" t="shared" si="13" ref="AH16:AR16">C104</f>
        <v>25.2435</v>
      </c>
      <c r="AI16" s="62">
        <f t="shared" si="13"/>
        <v>25.23</v>
      </c>
      <c r="AJ16" s="62">
        <f t="shared" si="13"/>
        <v>25.2737</v>
      </c>
      <c r="AK16" s="62">
        <f t="shared" si="13"/>
        <v>25.2763</v>
      </c>
      <c r="AL16" s="62">
        <f t="shared" si="13"/>
        <v>25.3495</v>
      </c>
      <c r="AM16" s="62">
        <f t="shared" si="13"/>
        <v>25.3438</v>
      </c>
      <c r="AN16" s="62">
        <f t="shared" si="13"/>
        <v>25.2743</v>
      </c>
      <c r="AO16" s="62">
        <f t="shared" si="13"/>
        <v>25.3638</v>
      </c>
      <c r="AP16" s="62">
        <f t="shared" si="13"/>
        <v>25.46</v>
      </c>
      <c r="AQ16" s="62">
        <f t="shared" si="13"/>
        <v>25.4486</v>
      </c>
      <c r="AR16" s="62">
        <f t="shared" si="13"/>
        <v>25.5539</v>
      </c>
      <c r="AS16" s="62">
        <f>B105</f>
        <v>25.7081</v>
      </c>
      <c r="AT16" s="62">
        <f aca="true" t="shared" si="14" ref="AT16:BD16">C105</f>
        <v>25.9284</v>
      </c>
      <c r="AU16" s="62">
        <f t="shared" si="14"/>
        <v>25.9476</v>
      </c>
      <c r="AV16" s="62">
        <f t="shared" si="14"/>
        <v>26.051</v>
      </c>
      <c r="AW16" s="62">
        <f t="shared" si="14"/>
        <v>25.8695</v>
      </c>
      <c r="AX16" s="62">
        <f t="shared" si="14"/>
        <v>25.7786</v>
      </c>
      <c r="AY16" s="62">
        <f t="shared" si="14"/>
        <v>30.32</v>
      </c>
      <c r="AZ16" s="62">
        <f t="shared" si="14"/>
        <v>32.4813</v>
      </c>
      <c r="BA16" s="62">
        <f t="shared" si="14"/>
        <v>36.3024</v>
      </c>
      <c r="BB16" s="62">
        <f t="shared" si="14"/>
        <v>37.395</v>
      </c>
      <c r="BC16" s="62">
        <f t="shared" si="14"/>
        <v>39.3017</v>
      </c>
      <c r="BD16" s="62">
        <f t="shared" si="14"/>
        <v>45.288</v>
      </c>
      <c r="BE16" s="62">
        <f>B106</f>
        <v>53.81</v>
      </c>
      <c r="BF16" s="62">
        <f>C106</f>
        <v>46.14</v>
      </c>
      <c r="BG16" s="62">
        <f>D106</f>
        <v>41.332</v>
      </c>
    </row>
    <row r="17" spans="1:16" ht="12.75">
      <c r="A17" s="47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37"/>
      <c r="L17" s="37"/>
      <c r="M17" s="37"/>
      <c r="N17" s="76">
        <f>SUM(B15:D15)</f>
        <v>24.884999999999998</v>
      </c>
      <c r="O17" s="44"/>
      <c r="P17" s="44"/>
    </row>
    <row r="18" spans="1:16" ht="12.75">
      <c r="A18" s="43">
        <v>96</v>
      </c>
      <c r="B18" s="48">
        <f aca="true" t="shared" si="15" ref="B18:M18">RATE(1,,-B13,B14)*100</f>
        <v>-1.445326383129975</v>
      </c>
      <c r="C18" s="48">
        <f t="shared" si="15"/>
        <v>-1.4463544754001296</v>
      </c>
      <c r="D18" s="48">
        <f t="shared" si="15"/>
        <v>-1.1746559088751867</v>
      </c>
      <c r="E18" s="48">
        <f t="shared" si="15"/>
        <v>-1.0805034433626257</v>
      </c>
      <c r="F18" s="48">
        <f t="shared" si="15"/>
        <v>0.13224332772302733</v>
      </c>
      <c r="G18" s="48">
        <f t="shared" si="15"/>
        <v>0.25298156848571085</v>
      </c>
      <c r="H18" s="48">
        <f t="shared" si="15"/>
        <v>0.18070112034695243</v>
      </c>
      <c r="I18" s="48">
        <f t="shared" si="15"/>
        <v>0.012038040207060048</v>
      </c>
      <c r="J18" s="48">
        <f t="shared" si="15"/>
        <v>-0.16830968982928235</v>
      </c>
      <c r="K18" s="48">
        <f t="shared" si="15"/>
        <v>-0.18039687312084624</v>
      </c>
      <c r="L18" s="48">
        <f t="shared" si="15"/>
        <v>-0.1684109226512838</v>
      </c>
      <c r="M18" s="48">
        <f t="shared" si="15"/>
        <v>-0.20442520442521278</v>
      </c>
      <c r="N18" s="48"/>
      <c r="O18" s="44"/>
      <c r="P18" s="44"/>
    </row>
    <row r="19" spans="1:68" ht="12.75">
      <c r="A19" s="43">
        <v>97</v>
      </c>
      <c r="B19" s="48">
        <f aca="true" t="shared" si="16" ref="B19:M20">RATE(1,,-B14,B15)*100</f>
        <v>-0.27647553792524715</v>
      </c>
      <c r="C19" s="48">
        <f t="shared" si="16"/>
        <v>-0.2405870323589783</v>
      </c>
      <c r="D19" s="48">
        <f t="shared" si="16"/>
        <v>-0.39620602713412106</v>
      </c>
      <c r="E19" s="48">
        <f t="shared" si="16"/>
        <v>-0.42011763293722915</v>
      </c>
      <c r="F19" s="48">
        <f t="shared" si="16"/>
        <v>-0.4322247568735873</v>
      </c>
      <c r="G19" s="48">
        <f t="shared" si="16"/>
        <v>-0.3604902667627884</v>
      </c>
      <c r="H19" s="48">
        <f t="shared" si="16"/>
        <v>-0.3006253006253111</v>
      </c>
      <c r="I19" s="48">
        <f t="shared" si="16"/>
        <v>-0.22869523350987214</v>
      </c>
      <c r="J19" s="48">
        <f t="shared" si="16"/>
        <v>-0.2047206165703116</v>
      </c>
      <c r="K19" s="48">
        <f t="shared" si="16"/>
        <v>-0.19277108433735457</v>
      </c>
      <c r="L19" s="48">
        <f t="shared" si="16"/>
        <v>-0.21689360163872523</v>
      </c>
      <c r="M19" s="48">
        <f t="shared" si="16"/>
        <v>-0.2337631039884334</v>
      </c>
      <c r="N19" s="48"/>
      <c r="O19" s="48"/>
      <c r="P19" s="48"/>
      <c r="U19" s="63">
        <v>34700</v>
      </c>
      <c r="V19" s="72" t="s">
        <v>2</v>
      </c>
      <c r="W19" s="72" t="s">
        <v>3</v>
      </c>
      <c r="X19" s="72" t="s">
        <v>4</v>
      </c>
      <c r="Y19" s="72" t="s">
        <v>5</v>
      </c>
      <c r="Z19" s="72" t="s">
        <v>6</v>
      </c>
      <c r="AA19" s="72" t="s">
        <v>7</v>
      </c>
      <c r="AB19" s="72" t="s">
        <v>8</v>
      </c>
      <c r="AC19" s="72" t="s">
        <v>9</v>
      </c>
      <c r="AD19" s="72" t="s">
        <v>10</v>
      </c>
      <c r="AE19" s="72" t="s">
        <v>11</v>
      </c>
      <c r="AF19" s="72" t="s">
        <v>12</v>
      </c>
      <c r="AG19" s="63">
        <v>35065</v>
      </c>
      <c r="AH19" s="72" t="s">
        <v>2</v>
      </c>
      <c r="AI19" s="72" t="s">
        <v>3</v>
      </c>
      <c r="AJ19" s="72" t="s">
        <v>4</v>
      </c>
      <c r="AK19" s="72" t="s">
        <v>5</v>
      </c>
      <c r="AL19" s="72" t="s">
        <v>6</v>
      </c>
      <c r="AM19" s="72" t="s">
        <v>7</v>
      </c>
      <c r="AN19" s="72" t="s">
        <v>8</v>
      </c>
      <c r="AO19" s="72" t="s">
        <v>9</v>
      </c>
      <c r="AP19" s="72" t="s">
        <v>10</v>
      </c>
      <c r="AQ19" s="72" t="s">
        <v>11</v>
      </c>
      <c r="AR19" s="72" t="s">
        <v>12</v>
      </c>
      <c r="AS19" s="63">
        <v>35431</v>
      </c>
      <c r="AT19" s="72" t="s">
        <v>2</v>
      </c>
      <c r="AU19" s="72" t="s">
        <v>3</v>
      </c>
      <c r="AV19" s="72" t="s">
        <v>4</v>
      </c>
      <c r="AW19" s="72" t="s">
        <v>5</v>
      </c>
      <c r="AX19" s="72" t="s">
        <v>6</v>
      </c>
      <c r="AY19" s="72" t="s">
        <v>7</v>
      </c>
      <c r="AZ19" s="72" t="s">
        <v>8</v>
      </c>
      <c r="BA19" s="72" t="s">
        <v>9</v>
      </c>
      <c r="BB19" s="72" t="s">
        <v>10</v>
      </c>
      <c r="BC19" s="72" t="s">
        <v>11</v>
      </c>
      <c r="BD19" s="72" t="s">
        <v>12</v>
      </c>
      <c r="BE19" s="63">
        <v>35796</v>
      </c>
      <c r="BF19" s="72" t="s">
        <v>2</v>
      </c>
      <c r="BG19" s="72" t="s">
        <v>3</v>
      </c>
      <c r="BH19" s="72"/>
      <c r="BI19" s="72"/>
      <c r="BJ19" s="72"/>
      <c r="BK19" s="72"/>
      <c r="BL19" s="72"/>
      <c r="BM19" s="72"/>
      <c r="BN19" s="72"/>
      <c r="BO19" s="72"/>
      <c r="BP19" s="72"/>
    </row>
    <row r="20" spans="1:59" ht="12.75">
      <c r="A20" s="43">
        <v>98</v>
      </c>
      <c r="B20" s="48">
        <f aca="true" t="shared" si="17" ref="B20:J20">RATE(1,,-B15,B16)*100</f>
        <v>-0.203712632594013</v>
      </c>
      <c r="C20" s="48">
        <f t="shared" si="17"/>
        <v>-0.1676112383938272</v>
      </c>
      <c r="D20" s="48">
        <f t="shared" si="17"/>
        <v>-0.20250723240115226</v>
      </c>
      <c r="E20" s="48">
        <f t="shared" si="17"/>
        <v>-0.20250723240115226</v>
      </c>
      <c r="F20" s="48">
        <f t="shared" si="17"/>
        <v>-0.16881707464126233</v>
      </c>
      <c r="G20" s="48">
        <f t="shared" si="17"/>
        <v>-0.14833574529667223</v>
      </c>
      <c r="H20" s="48">
        <f t="shared" si="17"/>
        <v>-0.13508623808949097</v>
      </c>
      <c r="I20" s="48">
        <f t="shared" si="17"/>
        <v>-0.10978405115212317</v>
      </c>
      <c r="J20" s="48">
        <f t="shared" si="17"/>
        <v>-0.09653674429830454</v>
      </c>
      <c r="K20" s="48">
        <f>RATE(1,,-K15,K16)*100</f>
        <v>-0.0748430709802111</v>
      </c>
      <c r="L20" s="48">
        <f>RATE(1,,-L15,L16)*100</f>
        <v>-0.038401159280279464</v>
      </c>
      <c r="M20" s="48">
        <f t="shared" si="16"/>
        <v>-0.020532392869228915</v>
      </c>
      <c r="N20" s="48"/>
      <c r="O20" s="48"/>
      <c r="P20" s="48"/>
      <c r="S20" s="2" t="s">
        <v>40</v>
      </c>
      <c r="U20" s="64">
        <f>10*(LOG(U12))</f>
        <v>33.43148530141608</v>
      </c>
      <c r="V20" s="64">
        <f aca="true" t="shared" si="18" ref="V20:BG20">10*(LOG(V12))</f>
        <v>33.44343142571092</v>
      </c>
      <c r="W20" s="64">
        <f t="shared" si="18"/>
        <v>33.453737305590884</v>
      </c>
      <c r="X20" s="64">
        <f t="shared" si="18"/>
        <v>33.468065947614754</v>
      </c>
      <c r="Y20" s="64">
        <f t="shared" si="18"/>
        <v>33.48672786336224</v>
      </c>
      <c r="Z20" s="64">
        <f t="shared" si="18"/>
        <v>33.505116171137836</v>
      </c>
      <c r="AA20" s="64">
        <f t="shared" si="18"/>
        <v>33.52485453471352</v>
      </c>
      <c r="AB20" s="64">
        <f t="shared" si="18"/>
        <v>33.54492600589437</v>
      </c>
      <c r="AC20" s="64">
        <f t="shared" si="18"/>
        <v>33.56372006879639</v>
      </c>
      <c r="AD20" s="64">
        <f t="shared" si="18"/>
        <v>33.58098628944588</v>
      </c>
      <c r="AE20" s="64">
        <f t="shared" si="18"/>
        <v>33.599568402594045</v>
      </c>
      <c r="AF20" s="64">
        <f t="shared" si="18"/>
        <v>33.6218454911334</v>
      </c>
      <c r="AG20" s="64">
        <f t="shared" si="18"/>
        <v>33.62906383503136</v>
      </c>
      <c r="AH20" s="64">
        <f t="shared" si="18"/>
        <v>33.65019742816535</v>
      </c>
      <c r="AI20" s="64">
        <f t="shared" si="18"/>
        <v>33.67497556213917</v>
      </c>
      <c r="AJ20" s="64">
        <f t="shared" si="18"/>
        <v>33.69076638148844</v>
      </c>
      <c r="AK20" s="64">
        <f t="shared" si="18"/>
        <v>33.70883016777606</v>
      </c>
      <c r="AL20" s="64">
        <f t="shared" si="18"/>
        <v>33.69957607346053</v>
      </c>
      <c r="AM20" s="64">
        <f t="shared" si="18"/>
        <v>33.707905645192675</v>
      </c>
      <c r="AN20" s="64">
        <f t="shared" si="18"/>
        <v>33.726358805817206</v>
      </c>
      <c r="AO20" s="64">
        <f t="shared" si="18"/>
        <v>33.69957607346053</v>
      </c>
      <c r="AP20" s="64">
        <f t="shared" si="18"/>
        <v>33.69965018451452</v>
      </c>
      <c r="AQ20" s="64">
        <f t="shared" si="18"/>
        <v>33.70698092575577</v>
      </c>
      <c r="AR20" s="64">
        <f t="shared" si="18"/>
        <v>33.76166190346564</v>
      </c>
      <c r="AS20" s="64">
        <f t="shared" si="18"/>
        <v>33.78942698613437</v>
      </c>
      <c r="AT20" s="64">
        <f t="shared" si="18"/>
        <v>33.807537708039</v>
      </c>
      <c r="AU20" s="64">
        <f t="shared" si="18"/>
        <v>33.82701282954905</v>
      </c>
      <c r="AV20" s="64">
        <f t="shared" si="18"/>
        <v>33.850339862720105</v>
      </c>
      <c r="AW20" s="64">
        <f t="shared" si="18"/>
        <v>33.87087138661005</v>
      </c>
      <c r="AX20" s="64">
        <f t="shared" si="18"/>
        <v>33.88561196300513</v>
      </c>
      <c r="AY20" s="64">
        <f t="shared" si="18"/>
        <v>34.01107465479456</v>
      </c>
      <c r="AZ20" s="64">
        <f t="shared" si="18"/>
        <v>34.47215416464466</v>
      </c>
      <c r="BA20" s="64">
        <f t="shared" si="18"/>
        <v>34.85053860060685</v>
      </c>
      <c r="BB20" s="64">
        <f t="shared" si="18"/>
        <v>35.58264451377499</v>
      </c>
      <c r="BC20" s="64">
        <f t="shared" si="18"/>
        <v>35.43074235033532</v>
      </c>
      <c r="BD20" s="64">
        <f t="shared" si="18"/>
        <v>36.909753379328684</v>
      </c>
      <c r="BE20" s="64">
        <f t="shared" si="18"/>
        <v>39.850895069263814</v>
      </c>
      <c r="BF20" s="64">
        <f t="shared" si="18"/>
        <v>39.51823035315912</v>
      </c>
      <c r="BG20" s="64">
        <f t="shared" si="18"/>
        <v>39.862161985310415</v>
      </c>
    </row>
    <row r="21" spans="1:59" ht="12.75">
      <c r="A21" s="36"/>
      <c r="B21" s="37"/>
      <c r="C21" s="37"/>
      <c r="D21" s="43"/>
      <c r="E21" s="37"/>
      <c r="F21" s="37"/>
      <c r="G21" s="37"/>
      <c r="H21" s="37"/>
      <c r="I21" s="37"/>
      <c r="J21" s="43"/>
      <c r="K21" s="37"/>
      <c r="L21" s="37"/>
      <c r="M21" s="37"/>
      <c r="N21" s="37"/>
      <c r="O21" s="44"/>
      <c r="P21" s="44"/>
      <c r="S21" s="2" t="s">
        <v>47</v>
      </c>
      <c r="U21" s="64">
        <f>10*(LOG(U13))</f>
        <v>28.978908862865474</v>
      </c>
      <c r="V21" s="64">
        <f aca="true" t="shared" si="19" ref="V21:BG24">10*(LOG(V13))</f>
        <v>28.98132557687798</v>
      </c>
      <c r="W21" s="64">
        <f t="shared" si="19"/>
        <v>28.913645974870754</v>
      </c>
      <c r="X21" s="64">
        <f t="shared" si="19"/>
        <v>28.85078384149224</v>
      </c>
      <c r="Y21" s="64">
        <f t="shared" si="19"/>
        <v>28.816356874546823</v>
      </c>
      <c r="Z21" s="64">
        <f t="shared" si="19"/>
        <v>28.814074837386947</v>
      </c>
      <c r="AA21" s="64">
        <f t="shared" si="19"/>
        <v>28.791016165094966</v>
      </c>
      <c r="AB21" s="64">
        <f t="shared" si="19"/>
        <v>28.85338599938176</v>
      </c>
      <c r="AC21" s="64">
        <f t="shared" si="19"/>
        <v>28.87814150882916</v>
      </c>
      <c r="AD21" s="64">
        <f t="shared" si="19"/>
        <v>28.850217948622973</v>
      </c>
      <c r="AE21" s="64">
        <f t="shared" si="19"/>
        <v>28.861578265205708</v>
      </c>
      <c r="AF21" s="64">
        <f t="shared" si="19"/>
        <v>28.870994386944815</v>
      </c>
      <c r="AG21" s="64">
        <f t="shared" si="19"/>
        <v>28.961237023721672</v>
      </c>
      <c r="AH21" s="64">
        <f t="shared" si="19"/>
        <v>28.922504752982668</v>
      </c>
      <c r="AI21" s="64">
        <f t="shared" si="19"/>
        <v>28.927900303521316</v>
      </c>
      <c r="AJ21" s="64">
        <f t="shared" si="19"/>
        <v>28.92333955473938</v>
      </c>
      <c r="AK21" s="64">
        <f t="shared" si="19"/>
        <v>28.921836796022692</v>
      </c>
      <c r="AL21" s="64">
        <f t="shared" si="19"/>
        <v>29.019811216581562</v>
      </c>
      <c r="AM21" s="64">
        <f t="shared" si="19"/>
        <v>29.09962321653986</v>
      </c>
      <c r="AN21" s="64">
        <f t="shared" si="19"/>
        <v>29.121210460698357</v>
      </c>
      <c r="AO21" s="64">
        <f t="shared" si="19"/>
        <v>29.147449977167213</v>
      </c>
      <c r="AP21" s="64">
        <f t="shared" si="19"/>
        <v>29.178257295995223</v>
      </c>
      <c r="AQ21" s="64">
        <f t="shared" si="19"/>
        <v>29.180985177643485</v>
      </c>
      <c r="AR21" s="64">
        <f t="shared" si="19"/>
        <v>29.23772313374723</v>
      </c>
      <c r="AS21" s="64">
        <f t="shared" si="19"/>
        <v>29.293576092238172</v>
      </c>
      <c r="AT21" s="64">
        <f t="shared" si="19"/>
        <v>29.37943953522064</v>
      </c>
      <c r="AU21" s="64">
        <f t="shared" si="19"/>
        <v>29.52404939577025</v>
      </c>
      <c r="AV21" s="64">
        <f t="shared" si="19"/>
        <v>29.511237194539135</v>
      </c>
      <c r="AW21" s="64">
        <f t="shared" si="19"/>
        <v>29.503891975549585</v>
      </c>
      <c r="AX21" s="64">
        <f t="shared" si="19"/>
        <v>29.49141069936266</v>
      </c>
      <c r="AY21" s="64">
        <f t="shared" si="19"/>
        <v>29.496339237992622</v>
      </c>
      <c r="AZ21" s="64">
        <f t="shared" si="19"/>
        <v>29.522595365908202</v>
      </c>
      <c r="BA21" s="64">
        <f t="shared" si="19"/>
        <v>29.588170284347775</v>
      </c>
      <c r="BB21" s="64">
        <f t="shared" si="19"/>
        <v>29.64660260021084</v>
      </c>
      <c r="BC21" s="64">
        <f t="shared" si="19"/>
        <v>30.10969543011004</v>
      </c>
      <c r="BD21" s="64">
        <f t="shared" si="19"/>
        <v>31.714573124134272</v>
      </c>
      <c r="BE21" s="64">
        <f t="shared" si="19"/>
        <v>32.30839610628184</v>
      </c>
      <c r="BF21" s="64">
        <f t="shared" si="19"/>
        <v>32.11320815405893</v>
      </c>
      <c r="BG21" s="64">
        <f t="shared" si="19"/>
        <v>31.728567791844192</v>
      </c>
    </row>
    <row r="22" spans="1:59" ht="12.75">
      <c r="A22" s="36" t="s">
        <v>16</v>
      </c>
      <c r="B22" s="37"/>
      <c r="C22" s="37"/>
      <c r="D22" s="43"/>
      <c r="E22" s="37"/>
      <c r="F22" s="37"/>
      <c r="G22" s="37"/>
      <c r="H22" s="37"/>
      <c r="I22" s="37"/>
      <c r="J22" s="43"/>
      <c r="K22" s="37"/>
      <c r="L22" s="37"/>
      <c r="M22" s="37"/>
      <c r="N22" s="37"/>
      <c r="O22" s="44"/>
      <c r="P22" s="44"/>
      <c r="S22" s="2" t="s">
        <v>42</v>
      </c>
      <c r="U22" s="64">
        <f>10*(LOG(U14))</f>
        <v>4.073909044707316</v>
      </c>
      <c r="V22" s="64">
        <f aca="true" t="shared" si="20" ref="V22:AJ22">10*(LOG(V14))</f>
        <v>4.070508148042503</v>
      </c>
      <c r="W22" s="64">
        <f t="shared" si="20"/>
        <v>4.0602894496361515</v>
      </c>
      <c r="X22" s="64">
        <f t="shared" si="20"/>
        <v>3.9459175322927</v>
      </c>
      <c r="Y22" s="64">
        <f t="shared" si="20"/>
        <v>3.921163338160098</v>
      </c>
      <c r="Z22" s="64">
        <f t="shared" si="20"/>
        <v>3.8808343138364854</v>
      </c>
      <c r="AA22" s="64">
        <f t="shared" si="20"/>
        <v>3.8902425076369527</v>
      </c>
      <c r="AB22" s="64">
        <f t="shared" si="20"/>
        <v>3.8569562541056097</v>
      </c>
      <c r="AC22" s="64">
        <f t="shared" si="20"/>
        <v>4.004119134508987</v>
      </c>
      <c r="AD22" s="64">
        <f t="shared" si="20"/>
        <v>4.035288749315937</v>
      </c>
      <c r="AE22" s="64">
        <f t="shared" si="20"/>
        <v>4.047824189666426</v>
      </c>
      <c r="AF22" s="64">
        <f t="shared" si="20"/>
        <v>4.049021040670368</v>
      </c>
      <c r="AG22" s="64">
        <f t="shared" si="20"/>
        <v>4.076729767780848</v>
      </c>
      <c r="AH22" s="64">
        <f t="shared" si="20"/>
        <v>4.054488163115758</v>
      </c>
      <c r="AI22" s="64">
        <f t="shared" si="20"/>
        <v>4.054658899845245</v>
      </c>
      <c r="AJ22" s="64">
        <f t="shared" si="20"/>
        <v>4.001665649488919</v>
      </c>
      <c r="AK22" s="64">
        <f t="shared" si="19"/>
        <v>3.968093725543818</v>
      </c>
      <c r="AL22" s="64">
        <f t="shared" si="19"/>
        <v>3.9747071716853046</v>
      </c>
      <c r="AM22" s="64">
        <f t="shared" si="19"/>
        <v>3.9647832220210337</v>
      </c>
      <c r="AN22" s="64">
        <f t="shared" si="19"/>
        <v>3.968093725543818</v>
      </c>
      <c r="AO22" s="64">
        <f t="shared" si="19"/>
        <v>3.9804422684201417</v>
      </c>
      <c r="AP22" s="64">
        <f t="shared" si="19"/>
        <v>3.992928980439108</v>
      </c>
      <c r="AQ22" s="64">
        <f t="shared" si="19"/>
        <v>4.021581715027381</v>
      </c>
      <c r="AR22" s="64">
        <f t="shared" si="19"/>
        <v>4.0239895891323245</v>
      </c>
      <c r="AS22" s="64">
        <f t="shared" si="19"/>
        <v>3.964608915070757</v>
      </c>
      <c r="AT22" s="64">
        <f t="shared" si="19"/>
        <v>3.957281698646443</v>
      </c>
      <c r="AU22" s="64">
        <f t="shared" si="19"/>
        <v>3.9390145957502813</v>
      </c>
      <c r="AV22" s="64">
        <f t="shared" si="19"/>
        <v>3.978409782402654</v>
      </c>
      <c r="AW22" s="64">
        <f t="shared" si="19"/>
        <v>3.9915086928957475</v>
      </c>
      <c r="AX22" s="64">
        <f t="shared" si="19"/>
        <v>4.006761127872118</v>
      </c>
      <c r="AY22" s="64">
        <f t="shared" si="19"/>
        <v>4.110200330876712</v>
      </c>
      <c r="AZ22" s="64">
        <f t="shared" si="19"/>
        <v>4.383999338047055</v>
      </c>
      <c r="BA22" s="64">
        <f t="shared" si="19"/>
        <v>4.790711958039305</v>
      </c>
      <c r="BB22" s="64">
        <f t="shared" si="19"/>
        <v>5.174466339193864</v>
      </c>
      <c r="BC22" s="64">
        <f t="shared" si="19"/>
        <v>5.295971612254248</v>
      </c>
      <c r="BD22" s="64">
        <f t="shared" si="19"/>
        <v>5.762837476482572</v>
      </c>
      <c r="BE22" s="64">
        <f t="shared" si="19"/>
        <v>6.44842167737337</v>
      </c>
      <c r="BF22" s="64">
        <f t="shared" si="19"/>
        <v>5.830853663476876</v>
      </c>
      <c r="BG22" s="64">
        <f t="shared" si="19"/>
        <v>5.734518220354853</v>
      </c>
    </row>
    <row r="23" spans="1:59" ht="12.75">
      <c r="A23" s="43">
        <v>95</v>
      </c>
      <c r="B23" s="44">
        <v>7.745</v>
      </c>
      <c r="C23" s="44">
        <v>7.731</v>
      </c>
      <c r="D23" s="44">
        <v>7.732</v>
      </c>
      <c r="E23" s="44">
        <v>7.734</v>
      </c>
      <c r="F23" s="44">
        <v>7.735</v>
      </c>
      <c r="G23" s="44">
        <v>7.735</v>
      </c>
      <c r="H23" s="44">
        <v>7.738</v>
      </c>
      <c r="I23" s="44">
        <v>7.742</v>
      </c>
      <c r="J23" s="44">
        <v>7.737</v>
      </c>
      <c r="K23" s="44">
        <v>7.732</v>
      </c>
      <c r="L23" s="44">
        <v>7.734</v>
      </c>
      <c r="M23" s="44">
        <v>7.735</v>
      </c>
      <c r="N23" s="44"/>
      <c r="O23" s="44"/>
      <c r="P23" s="44"/>
      <c r="S23" s="2" t="s">
        <v>43</v>
      </c>
      <c r="U23" s="64">
        <f>10*(LOG(U15))</f>
        <v>13.913286184837512</v>
      </c>
      <c r="V23" s="64">
        <f t="shared" si="19"/>
        <v>13.984296167605475</v>
      </c>
      <c r="W23" s="64">
        <f t="shared" si="19"/>
        <v>14.126117261561637</v>
      </c>
      <c r="X23" s="64">
        <f t="shared" si="19"/>
        <v>14.151069564880704</v>
      </c>
      <c r="Y23" s="64">
        <f t="shared" si="19"/>
        <v>14.12448786878567</v>
      </c>
      <c r="Z23" s="64">
        <f t="shared" si="19"/>
        <v>14.09496920000632</v>
      </c>
      <c r="AA23" s="64">
        <f t="shared" si="19"/>
        <v>14.067785511909744</v>
      </c>
      <c r="AB23" s="64">
        <f t="shared" si="19"/>
        <v>14.101172792174461</v>
      </c>
      <c r="AC23" s="64">
        <f t="shared" si="19"/>
        <v>14.14458571079554</v>
      </c>
      <c r="AD23" s="64">
        <f t="shared" si="19"/>
        <v>14.143950173394973</v>
      </c>
      <c r="AE23" s="64">
        <f t="shared" si="19"/>
        <v>14.17755594103955</v>
      </c>
      <c r="AF23" s="64">
        <f t="shared" si="19"/>
        <v>14.18400736684887</v>
      </c>
      <c r="AG23" s="64">
        <f t="shared" si="19"/>
        <v>14.185763678657485</v>
      </c>
      <c r="AH23" s="64">
        <f t="shared" si="19"/>
        <v>14.176178174300695</v>
      </c>
      <c r="AI23" s="64">
        <f t="shared" si="19"/>
        <v>14.182300081313779</v>
      </c>
      <c r="AJ23" s="64">
        <f t="shared" si="19"/>
        <v>14.181305236604063</v>
      </c>
      <c r="AK23" s="64">
        <f t="shared" si="19"/>
        <v>14.179016228557176</v>
      </c>
      <c r="AL23" s="64">
        <f t="shared" si="19"/>
        <v>14.18208455096488</v>
      </c>
      <c r="AM23" s="64">
        <f t="shared" si="19"/>
        <v>14.18293003178028</v>
      </c>
      <c r="AN23" s="64">
        <f t="shared" si="19"/>
        <v>14.182913455307038</v>
      </c>
      <c r="AO23" s="64">
        <f t="shared" si="19"/>
        <v>14.188910008274574</v>
      </c>
      <c r="AP23" s="64">
        <f t="shared" si="19"/>
        <v>14.19448500262746</v>
      </c>
      <c r="AQ23" s="64">
        <f t="shared" si="19"/>
        <v>14.193906330201248</v>
      </c>
      <c r="AR23" s="64">
        <f t="shared" si="19"/>
        <v>14.198318825911468</v>
      </c>
      <c r="AS23" s="64">
        <f t="shared" si="19"/>
        <v>14.202413311710306</v>
      </c>
      <c r="AT23" s="64">
        <f t="shared" si="19"/>
        <v>14.206339070705303</v>
      </c>
      <c r="AU23" s="64">
        <f t="shared" si="19"/>
        <v>14.204821971138488</v>
      </c>
      <c r="AV23" s="64">
        <f t="shared" si="19"/>
        <v>14.210145975579895</v>
      </c>
      <c r="AW23" s="64">
        <f t="shared" si="19"/>
        <v>14.211447138700063</v>
      </c>
      <c r="AX23" s="64">
        <f t="shared" si="19"/>
        <v>14.212105806836961</v>
      </c>
      <c r="AY23" s="64">
        <f t="shared" si="19"/>
        <v>14.41976197340362</v>
      </c>
      <c r="AZ23" s="64">
        <f t="shared" si="19"/>
        <v>14.67326869904469</v>
      </c>
      <c r="BA23" s="64">
        <f t="shared" si="19"/>
        <v>15.104712811198468</v>
      </c>
      <c r="BB23" s="64">
        <f t="shared" si="19"/>
        <v>15.373644214765461</v>
      </c>
      <c r="BC23" s="64">
        <f t="shared" si="19"/>
        <v>15.38045624409143</v>
      </c>
      <c r="BD23" s="64">
        <f t="shared" si="19"/>
        <v>15.702042449439908</v>
      </c>
      <c r="BE23" s="64">
        <f t="shared" si="19"/>
        <v>16.30031031361694</v>
      </c>
      <c r="BF23" s="64">
        <f t="shared" si="19"/>
        <v>16.065318371280146</v>
      </c>
      <c r="BG23" s="64">
        <f t="shared" si="19"/>
        <v>15.911091477661827</v>
      </c>
    </row>
    <row r="24" spans="1:59" ht="12.75">
      <c r="A24" s="43">
        <v>96</v>
      </c>
      <c r="B24" s="44">
        <v>7.733</v>
      </c>
      <c r="C24" s="44">
        <v>7.732</v>
      </c>
      <c r="D24" s="44">
        <v>7.732</v>
      </c>
      <c r="E24" s="44">
        <v>7.734</v>
      </c>
      <c r="F24" s="44">
        <v>7.736</v>
      </c>
      <c r="G24" s="44">
        <v>7.739</v>
      </c>
      <c r="H24" s="44">
        <v>7.738</v>
      </c>
      <c r="I24" s="44">
        <v>7.734</v>
      </c>
      <c r="J24" s="44">
        <v>7.733</v>
      </c>
      <c r="K24" s="44">
        <v>7.7321</v>
      </c>
      <c r="L24" s="44">
        <v>7.732</v>
      </c>
      <c r="M24" s="44">
        <v>7.736</v>
      </c>
      <c r="N24" s="44"/>
      <c r="O24" s="44"/>
      <c r="P24" s="44"/>
      <c r="S24" s="2" t="s">
        <v>45</v>
      </c>
      <c r="U24" s="64">
        <f>10*(LOG(U16))</f>
        <v>13.992201574113409</v>
      </c>
      <c r="V24" s="64">
        <f t="shared" si="19"/>
        <v>13.983150770981641</v>
      </c>
      <c r="W24" s="64">
        <f t="shared" si="19"/>
        <v>13.93720821044125</v>
      </c>
      <c r="X24" s="64">
        <f t="shared" si="19"/>
        <v>13.901505502984353</v>
      </c>
      <c r="Y24" s="64">
        <f t="shared" si="19"/>
        <v>13.920106831954993</v>
      </c>
      <c r="Z24" s="64">
        <f t="shared" si="19"/>
        <v>13.922166781050047</v>
      </c>
      <c r="AA24" s="64">
        <f t="shared" si="19"/>
        <v>13.933996952931018</v>
      </c>
      <c r="AB24" s="64">
        <f t="shared" si="19"/>
        <v>13.970548837436352</v>
      </c>
      <c r="AC24" s="64">
        <f t="shared" si="19"/>
        <v>14.000697696711992</v>
      </c>
      <c r="AD24" s="64">
        <f t="shared" si="19"/>
        <v>13.998052011011623</v>
      </c>
      <c r="AE24" s="64">
        <f t="shared" si="19"/>
        <v>14.006864702711894</v>
      </c>
      <c r="AF24" s="64">
        <f t="shared" si="19"/>
        <v>14.007002798655911</v>
      </c>
      <c r="AG24" s="64">
        <f t="shared" si="19"/>
        <v>14.030054951527768</v>
      </c>
      <c r="AH24" s="64">
        <f t="shared" si="19"/>
        <v>14.02149569482794</v>
      </c>
      <c r="AI24" s="64">
        <f t="shared" si="19"/>
        <v>14.019172505175746</v>
      </c>
      <c r="AJ24" s="64">
        <f t="shared" si="19"/>
        <v>14.026688260890957</v>
      </c>
      <c r="AK24" s="64">
        <f t="shared" si="19"/>
        <v>14.027135012880647</v>
      </c>
      <c r="AL24" s="64">
        <f t="shared" si="19"/>
        <v>14.039693976187642</v>
      </c>
      <c r="AM24" s="64">
        <f t="shared" si="19"/>
        <v>14.038717326982606</v>
      </c>
      <c r="AN24" s="64">
        <f t="shared" si="19"/>
        <v>14.026791361583033</v>
      </c>
      <c r="AO24" s="64">
        <f t="shared" si="19"/>
        <v>14.042143200062174</v>
      </c>
      <c r="AP24" s="64">
        <f t="shared" si="19"/>
        <v>14.058583993176367</v>
      </c>
      <c r="AQ24" s="64">
        <f t="shared" si="19"/>
        <v>14.056638955529897</v>
      </c>
      <c r="AR24" s="64">
        <f t="shared" si="19"/>
        <v>14.074571909374283</v>
      </c>
      <c r="AS24" s="64">
        <f t="shared" si="19"/>
        <v>14.100699805710109</v>
      </c>
      <c r="AT24" s="64">
        <f t="shared" si="19"/>
        <v>14.137757179799069</v>
      </c>
      <c r="AU24" s="64">
        <f t="shared" si="19"/>
        <v>14.140971943633323</v>
      </c>
      <c r="AV24" s="64">
        <f t="shared" si="19"/>
        <v>14.158243988887612</v>
      </c>
      <c r="AW24" s="64">
        <f t="shared" si="19"/>
        <v>14.127880348495381</v>
      </c>
      <c r="AX24" s="64">
        <f t="shared" si="19"/>
        <v>14.112593277270616</v>
      </c>
      <c r="AY24" s="64">
        <f t="shared" si="19"/>
        <v>14.81729196960016</v>
      </c>
      <c r="AZ24" s="64">
        <f t="shared" si="19"/>
        <v>15.116334026974679</v>
      </c>
      <c r="BA24" s="64">
        <f t="shared" si="19"/>
        <v>15.599353377716955</v>
      </c>
      <c r="BB24" s="64">
        <f t="shared" si="19"/>
        <v>15.728135375594547</v>
      </c>
      <c r="BC24" s="64">
        <f t="shared" si="19"/>
        <v>15.944113362444181</v>
      </c>
      <c r="BD24" s="64">
        <f t="shared" si="19"/>
        <v>16.559831418765373</v>
      </c>
      <c r="BE24" s="64">
        <f t="shared" si="19"/>
        <v>17.308629920464938</v>
      </c>
      <c r="BF24" s="64">
        <f t="shared" si="19"/>
        <v>16.640775901850745</v>
      </c>
      <c r="BG24" s="64">
        <f t="shared" si="19"/>
        <v>16.162864207171918</v>
      </c>
    </row>
    <row r="25" spans="1:16" ht="12.75">
      <c r="A25" s="43">
        <v>97</v>
      </c>
      <c r="B25" s="44">
        <v>7.739</v>
      </c>
      <c r="C25" s="44">
        <v>7.747</v>
      </c>
      <c r="D25" s="44">
        <v>7.746</v>
      </c>
      <c r="E25" s="101">
        <v>7.748</v>
      </c>
      <c r="F25" s="101">
        <v>7.743</v>
      </c>
      <c r="G25" s="101">
        <v>7.743</v>
      </c>
      <c r="H25" s="44">
        <v>7.744</v>
      </c>
      <c r="I25" s="44">
        <v>7.743</v>
      </c>
      <c r="J25" s="44">
        <v>7.743</v>
      </c>
      <c r="K25" s="49">
        <v>7.735</v>
      </c>
      <c r="L25" s="49">
        <v>7.73</v>
      </c>
      <c r="M25" s="44">
        <v>7.744</v>
      </c>
      <c r="N25" s="44"/>
      <c r="O25" s="44"/>
      <c r="P25" s="44"/>
    </row>
    <row r="26" spans="1:16" ht="12.75">
      <c r="A26" s="43">
        <v>98</v>
      </c>
      <c r="B26" s="44">
        <v>7.742</v>
      </c>
      <c r="C26" s="44">
        <v>7.74</v>
      </c>
      <c r="D26" s="44">
        <v>7.74578</v>
      </c>
      <c r="E26" s="101">
        <v>7.74974</v>
      </c>
      <c r="F26" s="101">
        <v>7.74488</v>
      </c>
      <c r="G26" s="101">
        <v>7.747</v>
      </c>
      <c r="H26" s="101">
        <v>7.746</v>
      </c>
      <c r="I26" s="101">
        <v>7.747</v>
      </c>
      <c r="J26" s="101">
        <v>7.746</v>
      </c>
      <c r="K26" s="50">
        <v>7.745</v>
      </c>
      <c r="L26" s="50">
        <v>7.7431</v>
      </c>
      <c r="M26" s="45">
        <v>7.741</v>
      </c>
      <c r="N26" s="46"/>
      <c r="O26" s="44"/>
      <c r="P26" s="44"/>
    </row>
    <row r="27" spans="1:18" ht="12.75">
      <c r="A27" s="47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37"/>
      <c r="L27" s="37"/>
      <c r="M27" s="37"/>
      <c r="N27" s="37"/>
      <c r="O27" s="44"/>
      <c r="P27" s="45"/>
      <c r="Q27" s="45"/>
      <c r="R27" s="45"/>
    </row>
    <row r="28" spans="1:16" ht="12.75">
      <c r="A28" s="43">
        <v>96</v>
      </c>
      <c r="B28" s="48">
        <f aca="true" t="shared" si="21" ref="B28:M28">RATE(1,,-B23,B24)*100</f>
        <v>-0.15493867010975315</v>
      </c>
      <c r="C28" s="48">
        <f t="shared" si="21"/>
        <v>0.012934937265554803</v>
      </c>
      <c r="D28" s="48">
        <f t="shared" si="21"/>
        <v>2.3871518086400005E-15</v>
      </c>
      <c r="E28" s="48">
        <f t="shared" si="21"/>
        <v>2.6894269933221297E-15</v>
      </c>
      <c r="F28" s="48">
        <f t="shared" si="21"/>
        <v>0.012928248222351762</v>
      </c>
      <c r="G28" s="48">
        <f t="shared" si="21"/>
        <v>0.051712992889471815</v>
      </c>
      <c r="H28" s="48">
        <f t="shared" si="21"/>
        <v>-8.007436935167875E-15</v>
      </c>
      <c r="I28" s="48">
        <f t="shared" si="21"/>
        <v>-0.10333247222939113</v>
      </c>
      <c r="J28" s="48">
        <f t="shared" si="21"/>
        <v>-0.05169962517772833</v>
      </c>
      <c r="K28" s="48">
        <f t="shared" si="21"/>
        <v>0.0012933264355928788</v>
      </c>
      <c r="L28" s="48">
        <f t="shared" si="21"/>
        <v>-0.02585983966900176</v>
      </c>
      <c r="M28" s="48">
        <f t="shared" si="21"/>
        <v>0.012928248222351762</v>
      </c>
      <c r="N28" s="48"/>
      <c r="O28" s="44"/>
      <c r="P28" s="44"/>
    </row>
    <row r="29" spans="1:16" ht="12.75">
      <c r="A29" s="43">
        <v>97</v>
      </c>
      <c r="B29" s="48">
        <f aca="true" t="shared" si="22" ref="B29:M30">RATE(1,,-B24,B25)*100</f>
        <v>0.0775895512737577</v>
      </c>
      <c r="C29" s="48">
        <f t="shared" si="22"/>
        <v>0.19399896533885294</v>
      </c>
      <c r="D29" s="48">
        <f t="shared" si="22"/>
        <v>0.18106570098293692</v>
      </c>
      <c r="E29" s="48">
        <f t="shared" si="22"/>
        <v>0.18101887768295966</v>
      </c>
      <c r="F29" s="48">
        <f t="shared" si="22"/>
        <v>0.09048603929681</v>
      </c>
      <c r="G29" s="48">
        <f t="shared" si="22"/>
        <v>0.051686264375245906</v>
      </c>
      <c r="H29" s="48">
        <f t="shared" si="22"/>
        <v>0.0775394158697311</v>
      </c>
      <c r="I29" s="48">
        <f t="shared" si="22"/>
        <v>0.11636927851048037</v>
      </c>
      <c r="J29" s="48">
        <f t="shared" si="22"/>
        <v>0.1293159187896038</v>
      </c>
      <c r="K29" s="48">
        <f t="shared" si="22"/>
        <v>0.03750598155741901</v>
      </c>
      <c r="L29" s="48">
        <f t="shared" si="22"/>
        <v>-0.02586652871184353</v>
      </c>
      <c r="M29" s="48">
        <f t="shared" si="22"/>
        <v>0.10341261633920223</v>
      </c>
      <c r="N29" s="48"/>
      <c r="O29" s="44"/>
      <c r="P29" s="48"/>
    </row>
    <row r="30" spans="1:16" ht="12.75">
      <c r="A30" s="43">
        <v>98</v>
      </c>
      <c r="B30" s="48">
        <f>RATE(1,,-B25,B26)*100</f>
        <v>0.038764698281440656</v>
      </c>
      <c r="C30" s="48">
        <f>RATE(1,,-C25,C26)*100</f>
        <v>-0.09035755776428492</v>
      </c>
      <c r="D30" s="48">
        <f t="shared" si="22"/>
        <v>-0.0028401755744950487</v>
      </c>
      <c r="E30" s="48">
        <f t="shared" si="22"/>
        <v>0.02245740836345097</v>
      </c>
      <c r="F30" s="48">
        <f t="shared" si="22"/>
        <v>0.02427999483404629</v>
      </c>
      <c r="G30" s="48">
        <f t="shared" si="22"/>
        <v>0.051659563476688576</v>
      </c>
      <c r="H30" s="48">
        <f t="shared" si="22"/>
        <v>0.02582644628100098</v>
      </c>
      <c r="I30" s="48">
        <f t="shared" si="22"/>
        <v>0.051659563476688576</v>
      </c>
      <c r="J30" s="48">
        <f t="shared" si="22"/>
        <v>0.038744672607522665</v>
      </c>
      <c r="K30" s="48">
        <f>RATE(1,,-K25,K26)*100</f>
        <v>0.12928248222366184</v>
      </c>
      <c r="L30" s="48">
        <f t="shared" si="22"/>
        <v>0.1694695989650769</v>
      </c>
      <c r="M30" s="48">
        <f t="shared" si="22"/>
        <v>-0.03873966942148196</v>
      </c>
      <c r="N30" s="48"/>
      <c r="O30" s="44"/>
      <c r="P30" s="48"/>
    </row>
    <row r="31" spans="1:16" ht="12.75">
      <c r="A31" s="3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4"/>
      <c r="P31" s="44"/>
    </row>
    <row r="32" spans="1:16" ht="12.75">
      <c r="A32" s="36" t="s">
        <v>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4"/>
      <c r="P32" s="44"/>
    </row>
    <row r="33" spans="1:16" ht="12.75">
      <c r="A33" s="43">
        <v>95</v>
      </c>
      <c r="B33" s="44">
        <v>2203.68</v>
      </c>
      <c r="C33" s="44">
        <v>2209.75</v>
      </c>
      <c r="D33" s="44">
        <v>2215</v>
      </c>
      <c r="E33" s="44">
        <v>2222.32</v>
      </c>
      <c r="F33" s="44">
        <v>2231.89</v>
      </c>
      <c r="G33" s="44">
        <v>2241.36</v>
      </c>
      <c r="H33" s="44">
        <v>2251.57</v>
      </c>
      <c r="I33" s="44">
        <v>2262</v>
      </c>
      <c r="J33" s="44">
        <v>2271.81</v>
      </c>
      <c r="K33" s="44">
        <v>2280.86</v>
      </c>
      <c r="L33" s="44">
        <v>2290.64</v>
      </c>
      <c r="M33" s="44">
        <v>2302.42</v>
      </c>
      <c r="N33" s="44"/>
      <c r="O33" s="44"/>
      <c r="P33" s="44"/>
    </row>
    <row r="34" spans="1:16" ht="12.75">
      <c r="A34" s="43">
        <v>96</v>
      </c>
      <c r="B34" s="44">
        <v>2306.25</v>
      </c>
      <c r="C34" s="44">
        <v>2317.5</v>
      </c>
      <c r="D34" s="44">
        <v>2330.76</v>
      </c>
      <c r="E34" s="44">
        <v>2339.25</v>
      </c>
      <c r="F34" s="44">
        <v>2349</v>
      </c>
      <c r="G34" s="44">
        <v>2344</v>
      </c>
      <c r="H34" s="44">
        <v>2348.5</v>
      </c>
      <c r="I34" s="44">
        <v>2358.5</v>
      </c>
      <c r="J34" s="44">
        <v>2344</v>
      </c>
      <c r="K34" s="44">
        <v>2344.04</v>
      </c>
      <c r="L34" s="44">
        <v>2348</v>
      </c>
      <c r="M34" s="44">
        <v>2377.75</v>
      </c>
      <c r="N34" s="44"/>
      <c r="O34" s="44"/>
      <c r="P34" s="44"/>
    </row>
    <row r="35" spans="1:16" ht="12.75">
      <c r="A35" s="43">
        <v>97</v>
      </c>
      <c r="B35" s="44">
        <v>2393</v>
      </c>
      <c r="C35" s="44">
        <v>2403</v>
      </c>
      <c r="D35" s="44">
        <v>2413.8</v>
      </c>
      <c r="E35" s="44">
        <v>2426.8</v>
      </c>
      <c r="F35" s="44">
        <v>2438.3</v>
      </c>
      <c r="G35" s="44">
        <v>2446.59</v>
      </c>
      <c r="H35" s="44">
        <v>2518.3</v>
      </c>
      <c r="I35" s="44">
        <v>2800.37</v>
      </c>
      <c r="J35" s="44">
        <v>3055.3</v>
      </c>
      <c r="K35" s="44">
        <v>3616.3</v>
      </c>
      <c r="L35" s="49">
        <v>3492</v>
      </c>
      <c r="M35" s="111">
        <v>4908.8</v>
      </c>
      <c r="N35" s="44"/>
      <c r="O35" s="44"/>
      <c r="P35" s="44"/>
    </row>
    <row r="36" spans="1:18" ht="12.75">
      <c r="A36" s="43">
        <v>98</v>
      </c>
      <c r="B36" s="44">
        <v>9662.5</v>
      </c>
      <c r="C36" s="44">
        <v>8950</v>
      </c>
      <c r="D36" s="44">
        <v>9687.6</v>
      </c>
      <c r="E36" s="44">
        <v>7950</v>
      </c>
      <c r="F36" s="44">
        <v>9897.3</v>
      </c>
      <c r="G36" s="44">
        <v>13535</v>
      </c>
      <c r="H36" s="44">
        <v>13962.5</v>
      </c>
      <c r="I36" s="44">
        <v>11950</v>
      </c>
      <c r="J36" s="101">
        <v>10843.8</v>
      </c>
      <c r="K36" s="45">
        <v>8287.5</v>
      </c>
      <c r="L36" s="50">
        <v>7550</v>
      </c>
      <c r="M36" s="112">
        <v>7950</v>
      </c>
      <c r="N36" s="46"/>
      <c r="O36" s="44"/>
      <c r="R36" s="44">
        <f>AVERAGE(B36:F36)</f>
        <v>9229.48</v>
      </c>
    </row>
    <row r="37" spans="1:16" ht="12.75">
      <c r="A37" s="47" t="s">
        <v>15</v>
      </c>
      <c r="B37" s="43"/>
      <c r="C37" s="43"/>
      <c r="D37" s="43"/>
      <c r="E37" s="43"/>
      <c r="F37" s="43"/>
      <c r="G37" s="43"/>
      <c r="H37" s="43"/>
      <c r="I37" s="43"/>
      <c r="J37" s="43"/>
      <c r="K37" s="37"/>
      <c r="L37" s="37"/>
      <c r="M37" s="37"/>
      <c r="N37" s="37"/>
      <c r="O37" s="44"/>
      <c r="P37" s="44"/>
    </row>
    <row r="38" spans="1:16" ht="12.75">
      <c r="A38" s="43">
        <v>96</v>
      </c>
      <c r="B38" s="48">
        <f aca="true" t="shared" si="23" ref="B38:M38">RATE(1,,-B33,B34)*100</f>
        <v>4.6544870398605935</v>
      </c>
      <c r="C38" s="48">
        <f t="shared" si="23"/>
        <v>4.876117207828943</v>
      </c>
      <c r="D38" s="48">
        <f t="shared" si="23"/>
        <v>5.226185101580147</v>
      </c>
      <c r="E38" s="48">
        <f t="shared" si="23"/>
        <v>5.261618488786471</v>
      </c>
      <c r="F38" s="48">
        <f t="shared" si="23"/>
        <v>5.247122394024818</v>
      </c>
      <c r="G38" s="48">
        <f t="shared" si="23"/>
        <v>4.57936252989256</v>
      </c>
      <c r="H38" s="48">
        <f t="shared" si="23"/>
        <v>4.3049960694093405</v>
      </c>
      <c r="I38" s="48">
        <f t="shared" si="23"/>
        <v>4.266136162687895</v>
      </c>
      <c r="J38" s="48">
        <f t="shared" si="23"/>
        <v>3.1776424965116035</v>
      </c>
      <c r="K38" s="48">
        <f t="shared" si="23"/>
        <v>2.7700078040738947</v>
      </c>
      <c r="L38" s="48">
        <f t="shared" si="23"/>
        <v>2.504103656619981</v>
      </c>
      <c r="M38" s="48">
        <f t="shared" si="23"/>
        <v>3.271774915089335</v>
      </c>
      <c r="N38" s="48"/>
      <c r="O38" s="44"/>
      <c r="P38" s="44"/>
    </row>
    <row r="39" spans="1:16" ht="12.75">
      <c r="A39" s="43">
        <v>97</v>
      </c>
      <c r="B39" s="48">
        <f aca="true" t="shared" si="24" ref="B39:M40">RATE(1,,-B34,B35)*100</f>
        <v>3.7615176151761363</v>
      </c>
      <c r="C39" s="48">
        <f t="shared" si="24"/>
        <v>3.6893203883495125</v>
      </c>
      <c r="D39" s="48">
        <f t="shared" si="24"/>
        <v>3.5627863872728045</v>
      </c>
      <c r="E39" s="48">
        <f t="shared" si="24"/>
        <v>3.7426525595810762</v>
      </c>
      <c r="F39" s="48">
        <f t="shared" si="24"/>
        <v>3.8016177096636823</v>
      </c>
      <c r="G39" s="48">
        <f t="shared" si="24"/>
        <v>4.376706484641643</v>
      </c>
      <c r="H39" s="48">
        <f t="shared" si="24"/>
        <v>7.230146902278056</v>
      </c>
      <c r="I39" s="48">
        <f t="shared" si="24"/>
        <v>18.735213059147767</v>
      </c>
      <c r="J39" s="48">
        <f t="shared" si="24"/>
        <v>30.34556313993175</v>
      </c>
      <c r="K39" s="48">
        <f t="shared" si="24"/>
        <v>54.27637753621954</v>
      </c>
      <c r="L39" s="48">
        <f t="shared" si="24"/>
        <v>48.72231686541738</v>
      </c>
      <c r="M39" s="48">
        <f t="shared" si="24"/>
        <v>106.44727158027547</v>
      </c>
      <c r="N39" s="48"/>
      <c r="O39" s="44"/>
      <c r="P39" s="48"/>
    </row>
    <row r="40" spans="1:16" ht="12.75">
      <c r="A40" s="43">
        <v>98</v>
      </c>
      <c r="B40" s="48">
        <f>RATE(1,,-B35,B36)*100</f>
        <v>303.78186376932723</v>
      </c>
      <c r="C40" s="48">
        <f t="shared" si="24"/>
        <v>272.45110278818146</v>
      </c>
      <c r="D40" s="48">
        <f t="shared" si="24"/>
        <v>301.3422818791946</v>
      </c>
      <c r="E40" s="48">
        <f t="shared" si="24"/>
        <v>227.59189055546395</v>
      </c>
      <c r="F40" s="48">
        <f t="shared" si="24"/>
        <v>305.9098552270024</v>
      </c>
      <c r="G40" s="48">
        <f>RATE(1,,-G35,G36)*100</f>
        <v>453.21897007671896</v>
      </c>
      <c r="H40" s="48">
        <f t="shared" si="24"/>
        <v>454.441488305603</v>
      </c>
      <c r="I40" s="48">
        <f t="shared" si="24"/>
        <v>326.729325053475</v>
      </c>
      <c r="J40" s="48">
        <f>RATE(1,,-J35,J36)*100</f>
        <v>254.917684024482</v>
      </c>
      <c r="K40" s="48">
        <f t="shared" si="24"/>
        <v>129.17069933357297</v>
      </c>
      <c r="L40" s="48">
        <f t="shared" si="24"/>
        <v>116.20847651775486</v>
      </c>
      <c r="M40" s="48">
        <f t="shared" si="24"/>
        <v>61.95404172099088</v>
      </c>
      <c r="N40" s="48"/>
      <c r="O40" s="44"/>
      <c r="P40" s="48"/>
    </row>
    <row r="41" spans="1:16" ht="12.75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4"/>
      <c r="P41" s="44"/>
    </row>
    <row r="42" spans="1:16" ht="12.75">
      <c r="A42" s="36" t="s">
        <v>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4"/>
      <c r="P42" s="44"/>
    </row>
    <row r="43" spans="1:16" ht="12.75">
      <c r="A43" s="43">
        <v>95</v>
      </c>
      <c r="B43" s="44">
        <v>99.75</v>
      </c>
      <c r="C43" s="44">
        <v>98.24</v>
      </c>
      <c r="D43" s="44">
        <v>90.79</v>
      </c>
      <c r="E43" s="44">
        <v>83.67</v>
      </c>
      <c r="F43" s="44">
        <v>85.1</v>
      </c>
      <c r="G43" s="44">
        <v>84.53</v>
      </c>
      <c r="H43" s="44">
        <v>87.22</v>
      </c>
      <c r="I43" s="44">
        <v>94.55</v>
      </c>
      <c r="J43" s="44">
        <v>100.49</v>
      </c>
      <c r="K43" s="44">
        <v>100.65</v>
      </c>
      <c r="L43" s="44">
        <v>101.92</v>
      </c>
      <c r="M43" s="44">
        <v>101.81</v>
      </c>
      <c r="N43" s="44"/>
      <c r="O43" s="44"/>
      <c r="P43" s="44"/>
    </row>
    <row r="44" spans="1:16" ht="12.75">
      <c r="A44" s="43">
        <v>96</v>
      </c>
      <c r="B44" s="44">
        <v>105.84</v>
      </c>
      <c r="C44" s="44">
        <v>105.73</v>
      </c>
      <c r="D44" s="44">
        <v>105.82</v>
      </c>
      <c r="E44" s="44">
        <v>107.46</v>
      </c>
      <c r="F44" s="44">
        <v>106.45</v>
      </c>
      <c r="G44" s="44">
        <v>108.86</v>
      </c>
      <c r="H44" s="44">
        <v>109.32</v>
      </c>
      <c r="I44" s="44">
        <v>107.75</v>
      </c>
      <c r="J44" s="44">
        <v>109.75</v>
      </c>
      <c r="K44" s="44">
        <v>112.36</v>
      </c>
      <c r="L44" s="44">
        <v>112.26</v>
      </c>
      <c r="M44" s="44">
        <v>113.76</v>
      </c>
      <c r="N44" s="44"/>
      <c r="O44" s="44"/>
      <c r="P44" s="44"/>
    </row>
    <row r="45" spans="1:16" ht="12.75">
      <c r="A45" s="43">
        <v>97</v>
      </c>
      <c r="B45" s="44">
        <v>118.02</v>
      </c>
      <c r="C45" s="44">
        <v>123.01</v>
      </c>
      <c r="D45" s="44">
        <v>122.64</v>
      </c>
      <c r="E45" s="44">
        <v>125.51</v>
      </c>
      <c r="F45" s="44">
        <v>118.99</v>
      </c>
      <c r="G45" s="44">
        <v>114.2</v>
      </c>
      <c r="H45" s="44">
        <v>115.16</v>
      </c>
      <c r="I45" s="44">
        <v>117.9</v>
      </c>
      <c r="J45" s="44">
        <v>120.75</v>
      </c>
      <c r="K45" s="44">
        <v>121.06</v>
      </c>
      <c r="L45" s="44">
        <v>125.27</v>
      </c>
      <c r="M45" s="44">
        <v>129.38</v>
      </c>
      <c r="N45" s="44"/>
      <c r="O45" s="44"/>
      <c r="P45" s="44"/>
    </row>
    <row r="46" spans="1:16" ht="12.75">
      <c r="A46" s="43">
        <v>98</v>
      </c>
      <c r="B46" s="99">
        <v>129.45</v>
      </c>
      <c r="C46" s="105">
        <v>126</v>
      </c>
      <c r="D46" s="105">
        <v>128.69</v>
      </c>
      <c r="E46" s="105">
        <v>131.67</v>
      </c>
      <c r="F46" s="105">
        <v>135</v>
      </c>
      <c r="G46" s="105">
        <v>140.57</v>
      </c>
      <c r="H46" s="101">
        <v>140.73</v>
      </c>
      <c r="I46" s="101">
        <v>144.65</v>
      </c>
      <c r="J46" s="101">
        <v>134.59</v>
      </c>
      <c r="K46" s="45">
        <v>121.3</v>
      </c>
      <c r="L46" s="45">
        <v>120.289</v>
      </c>
      <c r="M46" s="46">
        <v>117.07</v>
      </c>
      <c r="N46" s="46"/>
      <c r="O46" s="44"/>
      <c r="P46" s="44"/>
    </row>
    <row r="47" spans="1:16" ht="12.75">
      <c r="A47" s="47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37"/>
      <c r="L47" s="37"/>
      <c r="M47" s="37"/>
      <c r="N47" s="37"/>
      <c r="O47" s="44"/>
      <c r="P47" s="44"/>
    </row>
    <row r="48" spans="1:16" ht="12.75">
      <c r="A48" s="43">
        <v>96</v>
      </c>
      <c r="B48" s="48">
        <f aca="true" t="shared" si="25" ref="B48:M48">RATE(1,,-B43,B44)*100</f>
        <v>6.105263157894724</v>
      </c>
      <c r="C48" s="48">
        <f t="shared" si="25"/>
        <v>7.62418566775244</v>
      </c>
      <c r="D48" s="48">
        <f t="shared" si="25"/>
        <v>16.554686639497724</v>
      </c>
      <c r="E48" s="48">
        <f t="shared" si="25"/>
        <v>28.433130154177107</v>
      </c>
      <c r="F48" s="48">
        <f t="shared" si="25"/>
        <v>25.088131609870747</v>
      </c>
      <c r="G48" s="48">
        <f t="shared" si="25"/>
        <v>28.78268070507512</v>
      </c>
      <c r="H48" s="48">
        <f t="shared" si="25"/>
        <v>25.33822517771152</v>
      </c>
      <c r="I48" s="48">
        <f t="shared" si="25"/>
        <v>13.960867265996832</v>
      </c>
      <c r="J48" s="48">
        <f t="shared" si="25"/>
        <v>9.21484724848244</v>
      </c>
      <c r="K48" s="48">
        <f t="shared" si="25"/>
        <v>11.634376552409332</v>
      </c>
      <c r="L48" s="48">
        <f t="shared" si="25"/>
        <v>10.145211930926218</v>
      </c>
      <c r="M48" s="48">
        <f t="shared" si="25"/>
        <v>11.737550338866525</v>
      </c>
      <c r="N48" s="48"/>
      <c r="O48" s="44"/>
      <c r="P48" s="44"/>
    </row>
    <row r="49" spans="1:16" ht="12.75">
      <c r="A49" s="43">
        <v>97</v>
      </c>
      <c r="B49" s="48">
        <f aca="true" t="shared" si="26" ref="B49:M50">RATE(1,,-B44,B45)*100</f>
        <v>11.507936507936506</v>
      </c>
      <c r="C49" s="48">
        <f t="shared" si="26"/>
        <v>16.343516504303413</v>
      </c>
      <c r="D49" s="48">
        <f t="shared" si="26"/>
        <v>15.894915894915899</v>
      </c>
      <c r="E49" s="48">
        <f t="shared" si="26"/>
        <v>16.796947701470316</v>
      </c>
      <c r="F49" s="48">
        <f t="shared" si="26"/>
        <v>11.780178487552842</v>
      </c>
      <c r="G49" s="48">
        <f t="shared" si="26"/>
        <v>4.9053830608120474</v>
      </c>
      <c r="H49" s="48">
        <f t="shared" si="26"/>
        <v>5.3421148920600094</v>
      </c>
      <c r="I49" s="48">
        <f t="shared" si="26"/>
        <v>9.419953596287694</v>
      </c>
      <c r="J49" s="48">
        <f t="shared" si="26"/>
        <v>10.022779043280186</v>
      </c>
      <c r="K49" s="48">
        <f t="shared" si="26"/>
        <v>7.742969028123893</v>
      </c>
      <c r="L49" s="48">
        <f t="shared" si="26"/>
        <v>11.589168002850522</v>
      </c>
      <c r="M49" s="48">
        <f t="shared" si="26"/>
        <v>13.730661040787624</v>
      </c>
      <c r="N49" s="48"/>
      <c r="O49" s="44"/>
      <c r="P49" s="48"/>
    </row>
    <row r="50" spans="1:16" ht="12.75">
      <c r="A50" s="43">
        <v>98</v>
      </c>
      <c r="B50" s="48">
        <f>RATE(1,,-B45,B46)*100</f>
        <v>9.684799186578537</v>
      </c>
      <c r="C50" s="48">
        <f t="shared" si="26"/>
        <v>2.4306966913259096</v>
      </c>
      <c r="D50" s="48">
        <f t="shared" si="26"/>
        <v>4.933137638617094</v>
      </c>
      <c r="E50" s="48">
        <f t="shared" si="26"/>
        <v>4.907975460122669</v>
      </c>
      <c r="F50" s="48">
        <f t="shared" si="26"/>
        <v>13.454912177493917</v>
      </c>
      <c r="G50" s="48">
        <f t="shared" si="26"/>
        <v>23.09106830122591</v>
      </c>
      <c r="H50" s="48">
        <f t="shared" si="26"/>
        <v>22.203890239666553</v>
      </c>
      <c r="I50" s="48">
        <f t="shared" si="26"/>
        <v>22.688719253604752</v>
      </c>
      <c r="J50" s="48">
        <f t="shared" si="26"/>
        <v>11.461697722567306</v>
      </c>
      <c r="K50" s="48">
        <f>RATE(1,,-K45,K46)*100</f>
        <v>0.1982488022468188</v>
      </c>
      <c r="L50" s="48">
        <f t="shared" si="26"/>
        <v>-3.9762113834118242</v>
      </c>
      <c r="M50" s="48">
        <f t="shared" si="26"/>
        <v>-9.514608131086732</v>
      </c>
      <c r="N50" s="48"/>
      <c r="O50" s="44"/>
      <c r="P50" s="48"/>
    </row>
    <row r="51" spans="1:16" ht="12.75">
      <c r="A51" s="3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4"/>
      <c r="P51" s="44"/>
    </row>
    <row r="52" spans="1:16" ht="12.75">
      <c r="A52" s="36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4"/>
      <c r="P52" s="44"/>
    </row>
    <row r="53" spans="1:16" ht="12.75">
      <c r="A53" s="43">
        <v>95</v>
      </c>
      <c r="B53" s="44">
        <v>790.48</v>
      </c>
      <c r="C53" s="44">
        <v>790.92</v>
      </c>
      <c r="D53" s="44">
        <v>778.69</v>
      </c>
      <c r="E53" s="44">
        <v>767.5</v>
      </c>
      <c r="F53" s="44">
        <v>761.44</v>
      </c>
      <c r="G53" s="44">
        <v>761.04</v>
      </c>
      <c r="H53" s="44">
        <v>757.01</v>
      </c>
      <c r="I53" s="44">
        <v>767.96</v>
      </c>
      <c r="J53" s="44">
        <v>772.35</v>
      </c>
      <c r="K53" s="44">
        <v>767.4</v>
      </c>
      <c r="L53" s="44">
        <v>769.41</v>
      </c>
      <c r="M53" s="44">
        <v>771.08</v>
      </c>
      <c r="N53" s="44"/>
      <c r="O53" s="44"/>
      <c r="P53" s="44"/>
    </row>
    <row r="54" spans="1:16" ht="12.75">
      <c r="A54" s="43">
        <v>96</v>
      </c>
      <c r="B54" s="44">
        <v>787.27</v>
      </c>
      <c r="C54" s="44">
        <v>780.28</v>
      </c>
      <c r="D54" s="44">
        <v>781.25</v>
      </c>
      <c r="E54" s="44">
        <v>780.43</v>
      </c>
      <c r="F54" s="44">
        <v>780.16</v>
      </c>
      <c r="G54" s="44">
        <v>797.96</v>
      </c>
      <c r="H54" s="44">
        <v>812.76</v>
      </c>
      <c r="I54" s="44">
        <v>816.81</v>
      </c>
      <c r="J54" s="44">
        <v>821.76</v>
      </c>
      <c r="K54" s="44">
        <v>827.61</v>
      </c>
      <c r="L54" s="44">
        <v>828.13</v>
      </c>
      <c r="M54" s="44">
        <v>839.02</v>
      </c>
      <c r="N54" s="44"/>
      <c r="O54" s="44"/>
      <c r="P54" s="44"/>
    </row>
    <row r="55" spans="1:16" ht="12.75">
      <c r="A55" s="43">
        <v>97</v>
      </c>
      <c r="B55" s="44">
        <v>849.88</v>
      </c>
      <c r="C55" s="44">
        <v>866.85</v>
      </c>
      <c r="D55" s="44">
        <v>896.2</v>
      </c>
      <c r="E55" s="44">
        <v>893.56</v>
      </c>
      <c r="F55" s="44">
        <v>892.05</v>
      </c>
      <c r="G55" s="44">
        <v>889.49</v>
      </c>
      <c r="H55" s="44">
        <v>890.5</v>
      </c>
      <c r="I55" s="44">
        <v>895.9</v>
      </c>
      <c r="J55" s="44">
        <v>909.53</v>
      </c>
      <c r="K55" s="49">
        <v>921.85</v>
      </c>
      <c r="L55" s="49">
        <v>1025.58</v>
      </c>
      <c r="M55" s="44">
        <v>1484.08</v>
      </c>
      <c r="N55" s="44"/>
      <c r="O55" s="44"/>
      <c r="P55" s="44"/>
    </row>
    <row r="56" spans="1:16" ht="12.75">
      <c r="A56" s="43">
        <v>98</v>
      </c>
      <c r="B56" s="44">
        <v>1701.53</v>
      </c>
      <c r="C56" s="44">
        <v>1626.75</v>
      </c>
      <c r="D56" s="101">
        <v>1488.87</v>
      </c>
      <c r="E56" s="101">
        <v>1388.32</v>
      </c>
      <c r="F56" s="101">
        <v>1400.13</v>
      </c>
      <c r="G56" s="101">
        <v>1395.26</v>
      </c>
      <c r="H56" s="101">
        <v>1293.7</v>
      </c>
      <c r="I56" s="101">
        <v>1312.12</v>
      </c>
      <c r="J56" s="101">
        <v>1370.8</v>
      </c>
      <c r="K56" s="50">
        <v>1336.24</v>
      </c>
      <c r="L56" s="50">
        <v>1294.01</v>
      </c>
      <c r="M56" s="45">
        <v>1213.22</v>
      </c>
      <c r="N56" s="46"/>
      <c r="O56" s="44"/>
      <c r="P56" s="44"/>
    </row>
    <row r="57" spans="1:16" ht="12.75">
      <c r="A57" s="47" t="s">
        <v>15</v>
      </c>
      <c r="B57" s="43"/>
      <c r="C57" s="43"/>
      <c r="D57" s="43"/>
      <c r="E57" s="43"/>
      <c r="F57" s="43"/>
      <c r="G57" s="43"/>
      <c r="H57" s="43"/>
      <c r="I57" s="43"/>
      <c r="J57" s="43"/>
      <c r="K57" s="37"/>
      <c r="L57" s="37"/>
      <c r="M57" s="37"/>
      <c r="N57" s="37"/>
      <c r="O57" s="44"/>
      <c r="P57" s="44"/>
    </row>
    <row r="58" spans="1:16" ht="12.75">
      <c r="A58" s="43">
        <v>96</v>
      </c>
      <c r="B58" s="48">
        <f aca="true" t="shared" si="27" ref="B58:M58">RATE(1,,-B53,B54)*100</f>
        <v>-0.4060823803258773</v>
      </c>
      <c r="C58" s="48">
        <f t="shared" si="27"/>
        <v>-1.345268800890111</v>
      </c>
      <c r="D58" s="48">
        <f t="shared" si="27"/>
        <v>0.32875727182831826</v>
      </c>
      <c r="E58" s="48">
        <f t="shared" si="27"/>
        <v>1.684690553745924</v>
      </c>
      <c r="F58" s="48">
        <f t="shared" si="27"/>
        <v>2.4584996848077156</v>
      </c>
      <c r="G58" s="48">
        <f t="shared" si="27"/>
        <v>4.8512561757595005</v>
      </c>
      <c r="H58" s="48">
        <f t="shared" si="27"/>
        <v>7.364499808456953</v>
      </c>
      <c r="I58" s="48">
        <f t="shared" si="27"/>
        <v>6.361008385853421</v>
      </c>
      <c r="J58" s="48">
        <f t="shared" si="27"/>
        <v>6.397358710429193</v>
      </c>
      <c r="K58" s="48">
        <f t="shared" si="27"/>
        <v>7.845973416731823</v>
      </c>
      <c r="L58" s="48">
        <f t="shared" si="27"/>
        <v>7.6318217855239805</v>
      </c>
      <c r="M58" s="48">
        <f t="shared" si="27"/>
        <v>8.811018311977993</v>
      </c>
      <c r="N58" s="48"/>
      <c r="O58" s="44"/>
      <c r="P58" s="44"/>
    </row>
    <row r="59" spans="1:16" ht="12.75">
      <c r="A59" s="43">
        <v>97</v>
      </c>
      <c r="B59" s="48">
        <f aca="true" t="shared" si="28" ref="B59:M60">RATE(1,,-B54,B55)*100</f>
        <v>7.952798912698326</v>
      </c>
      <c r="C59" s="48">
        <f t="shared" si="28"/>
        <v>11.094735223253197</v>
      </c>
      <c r="D59" s="48">
        <f t="shared" si="28"/>
        <v>14.71360000000001</v>
      </c>
      <c r="E59" s="48">
        <f t="shared" si="28"/>
        <v>14.495854849249785</v>
      </c>
      <c r="F59" s="48">
        <f t="shared" si="28"/>
        <v>14.34192986054143</v>
      </c>
      <c r="G59" s="48">
        <f t="shared" si="28"/>
        <v>11.470499774424786</v>
      </c>
      <c r="H59" s="48">
        <f t="shared" si="28"/>
        <v>9.564939219449778</v>
      </c>
      <c r="I59" s="48">
        <f t="shared" si="28"/>
        <v>9.682790367404914</v>
      </c>
      <c r="J59" s="48">
        <f t="shared" si="28"/>
        <v>10.680734034267902</v>
      </c>
      <c r="K59" s="48">
        <f t="shared" si="28"/>
        <v>11.387005956912077</v>
      </c>
      <c r="L59" s="48">
        <f t="shared" si="28"/>
        <v>23.842874910943937</v>
      </c>
      <c r="M59" s="48">
        <f t="shared" si="28"/>
        <v>76.88255345522155</v>
      </c>
      <c r="N59" s="48"/>
      <c r="O59" s="44"/>
      <c r="P59" s="48"/>
    </row>
    <row r="60" spans="1:16" ht="12.75">
      <c r="A60" s="43">
        <v>98</v>
      </c>
      <c r="B60" s="48">
        <f>RATE(1,,-B55,B56)*100</f>
        <v>100.20826469619237</v>
      </c>
      <c r="C60" s="48">
        <f t="shared" si="28"/>
        <v>87.66222529849452</v>
      </c>
      <c r="D60" s="48">
        <f t="shared" si="28"/>
        <v>66.13144387413523</v>
      </c>
      <c r="E60" s="48">
        <f t="shared" si="28"/>
        <v>55.36953310354088</v>
      </c>
      <c r="F60" s="48">
        <f t="shared" si="28"/>
        <v>56.95644862956115</v>
      </c>
      <c r="G60" s="48">
        <f t="shared" si="28"/>
        <v>56.860672969904094</v>
      </c>
      <c r="H60" s="48">
        <f t="shared" si="28"/>
        <v>45.27793374508701</v>
      </c>
      <c r="I60" s="48">
        <f t="shared" si="28"/>
        <v>46.4583100792499</v>
      </c>
      <c r="J60" s="48">
        <f t="shared" si="28"/>
        <v>50.71520455619935</v>
      </c>
      <c r="K60" s="48">
        <f t="shared" si="28"/>
        <v>44.951998698269755</v>
      </c>
      <c r="L60" s="48">
        <f t="shared" si="28"/>
        <v>26.173482322198183</v>
      </c>
      <c r="M60" s="48">
        <f t="shared" si="28"/>
        <v>-18.25103767990943</v>
      </c>
      <c r="N60" s="48"/>
      <c r="O60" s="44"/>
      <c r="P60" s="48"/>
    </row>
    <row r="61" spans="1:16" ht="12.75">
      <c r="A61" s="3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4"/>
      <c r="P61" s="44"/>
    </row>
    <row r="62" spans="1:16" ht="12.75">
      <c r="A62" s="36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4"/>
      <c r="P62" s="44"/>
    </row>
    <row r="63" spans="1:16" ht="12.75">
      <c r="A63" s="43">
        <v>95</v>
      </c>
      <c r="B63" s="44">
        <v>2.555</v>
      </c>
      <c r="C63" s="44">
        <v>2.553</v>
      </c>
      <c r="D63" s="44">
        <v>2.547</v>
      </c>
      <c r="E63" s="44">
        <v>2.4808</v>
      </c>
      <c r="F63" s="44">
        <v>2.4667</v>
      </c>
      <c r="G63" s="44">
        <v>2.4439</v>
      </c>
      <c r="H63" s="44">
        <v>2.4492</v>
      </c>
      <c r="I63" s="44">
        <v>2.4305</v>
      </c>
      <c r="J63" s="44">
        <v>2.51427</v>
      </c>
      <c r="K63" s="44">
        <v>2.53238</v>
      </c>
      <c r="L63" s="44">
        <v>2.5397</v>
      </c>
      <c r="M63" s="44">
        <v>2.5404</v>
      </c>
      <c r="N63" s="44"/>
      <c r="O63" s="44"/>
      <c r="P63" s="44"/>
    </row>
    <row r="64" spans="1:16" ht="12.75">
      <c r="A64" s="43">
        <v>96</v>
      </c>
      <c r="B64" s="44">
        <v>2.55666</v>
      </c>
      <c r="C64" s="44">
        <v>2.5436</v>
      </c>
      <c r="D64" s="44">
        <v>2.5437</v>
      </c>
      <c r="E64" s="44">
        <v>2.51285</v>
      </c>
      <c r="F64" s="44">
        <v>2.4935</v>
      </c>
      <c r="G64" s="44">
        <v>2.4973</v>
      </c>
      <c r="H64" s="44">
        <v>2.4916</v>
      </c>
      <c r="I64" s="44">
        <v>2.4935</v>
      </c>
      <c r="J64" s="44">
        <v>2.5006</v>
      </c>
      <c r="K64" s="44">
        <v>2.5078</v>
      </c>
      <c r="L64" s="44">
        <v>2.5244</v>
      </c>
      <c r="M64" s="44">
        <v>2.5258</v>
      </c>
      <c r="N64" s="44"/>
      <c r="O64" s="44"/>
      <c r="P64" s="44"/>
    </row>
    <row r="65" spans="1:16" ht="12.75">
      <c r="A65" s="43">
        <v>97</v>
      </c>
      <c r="B65" s="44">
        <v>2.4915</v>
      </c>
      <c r="C65" s="44">
        <v>2.4873</v>
      </c>
      <c r="D65" s="44">
        <v>2.47686</v>
      </c>
      <c r="E65" s="44">
        <v>2.49943</v>
      </c>
      <c r="F65" s="44">
        <v>2.50698</v>
      </c>
      <c r="G65" s="44">
        <v>2.5158</v>
      </c>
      <c r="H65" s="44">
        <v>2.57644</v>
      </c>
      <c r="I65" s="44">
        <v>2.7441</v>
      </c>
      <c r="J65" s="44">
        <v>3.0135</v>
      </c>
      <c r="K65" s="44">
        <v>3.2919</v>
      </c>
      <c r="L65" s="49">
        <v>3.3853</v>
      </c>
      <c r="M65" s="44">
        <v>3.7695</v>
      </c>
      <c r="N65" s="44"/>
      <c r="O65" s="44"/>
      <c r="P65" s="44"/>
    </row>
    <row r="66" spans="1:16" ht="12.75">
      <c r="A66" s="43">
        <v>98</v>
      </c>
      <c r="B66" s="44">
        <v>4.4141</v>
      </c>
      <c r="C66" s="44">
        <v>3.829</v>
      </c>
      <c r="D66" s="44">
        <v>3.745</v>
      </c>
      <c r="E66" s="44">
        <v>3.7288</v>
      </c>
      <c r="F66" s="101">
        <v>3.8174</v>
      </c>
      <c r="G66" s="101">
        <v>3.9891</v>
      </c>
      <c r="H66" s="101">
        <v>4.1577</v>
      </c>
      <c r="I66" s="101">
        <v>4.199</v>
      </c>
      <c r="J66" s="45">
        <v>3.8144</v>
      </c>
      <c r="K66" s="45">
        <v>3.8</v>
      </c>
      <c r="L66" s="50">
        <v>3.8</v>
      </c>
      <c r="M66" s="45">
        <v>3.8013</v>
      </c>
      <c r="N66" s="46"/>
      <c r="O66" s="44"/>
      <c r="P66" s="44"/>
    </row>
    <row r="67" spans="1:16" ht="12.75">
      <c r="A67" s="47" t="s">
        <v>15</v>
      </c>
      <c r="B67" s="43"/>
      <c r="C67" s="43"/>
      <c r="D67" s="43"/>
      <c r="E67" s="43"/>
      <c r="F67" s="43"/>
      <c r="G67" s="43"/>
      <c r="H67" s="43"/>
      <c r="I67" s="43"/>
      <c r="J67" s="43"/>
      <c r="K67" s="37"/>
      <c r="L67" s="37"/>
      <c r="M67" s="37"/>
      <c r="N67" s="37"/>
      <c r="O67" s="44"/>
      <c r="P67" s="44"/>
    </row>
    <row r="68" spans="1:16" ht="12.75">
      <c r="A68" s="43">
        <v>96</v>
      </c>
      <c r="B68" s="48">
        <f aca="true" t="shared" si="29" ref="B68:M68">RATE(1,,-B63,B64)*100</f>
        <v>0.06497064579256079</v>
      </c>
      <c r="C68" s="48">
        <f t="shared" si="29"/>
        <v>-0.3681942812377554</v>
      </c>
      <c r="D68" s="48">
        <f t="shared" si="29"/>
        <v>-0.12956419316844217</v>
      </c>
      <c r="E68" s="48">
        <f t="shared" si="29"/>
        <v>1.2919219606578543</v>
      </c>
      <c r="F68" s="48">
        <f t="shared" si="29"/>
        <v>1.0864718044350776</v>
      </c>
      <c r="G68" s="48">
        <f t="shared" si="29"/>
        <v>2.185032120790533</v>
      </c>
      <c r="H68" s="48">
        <f t="shared" si="29"/>
        <v>1.731177527355881</v>
      </c>
      <c r="I68" s="48">
        <f t="shared" si="29"/>
        <v>2.5920592470685015</v>
      </c>
      <c r="J68" s="48">
        <f t="shared" si="29"/>
        <v>-0.5436965799217943</v>
      </c>
      <c r="K68" s="48">
        <f t="shared" si="29"/>
        <v>-0.9706284206951468</v>
      </c>
      <c r="L68" s="48">
        <f t="shared" si="29"/>
        <v>-0.6024333582706576</v>
      </c>
      <c r="M68" s="48">
        <f t="shared" si="29"/>
        <v>-0.574712643678173</v>
      </c>
      <c r="N68" s="48"/>
      <c r="O68" s="44"/>
      <c r="P68" s="44"/>
    </row>
    <row r="69" spans="1:16" ht="12.75">
      <c r="A69" s="43">
        <v>97</v>
      </c>
      <c r="B69" s="48">
        <f aca="true" t="shared" si="30" ref="B69:M70">RATE(1,,-B64,B65)*100</f>
        <v>-2.548637675717543</v>
      </c>
      <c r="C69" s="48">
        <f t="shared" si="30"/>
        <v>-2.213398333071235</v>
      </c>
      <c r="D69" s="48">
        <f t="shared" si="30"/>
        <v>-2.6276683571175843</v>
      </c>
      <c r="E69" s="48">
        <f t="shared" si="30"/>
        <v>-0.5340549575183506</v>
      </c>
      <c r="F69" s="48">
        <f t="shared" si="30"/>
        <v>0.5406055744936885</v>
      </c>
      <c r="G69" s="48">
        <f t="shared" si="30"/>
        <v>0.7408000640691901</v>
      </c>
      <c r="H69" s="48">
        <f t="shared" si="30"/>
        <v>3.4050409375501496</v>
      </c>
      <c r="I69" s="48">
        <f t="shared" si="30"/>
        <v>10.050130338881091</v>
      </c>
      <c r="J69" s="48">
        <f t="shared" si="30"/>
        <v>20.511077341438067</v>
      </c>
      <c r="K69" s="48">
        <f t="shared" si="30"/>
        <v>31.266448680118046</v>
      </c>
      <c r="L69" s="48">
        <f t="shared" si="30"/>
        <v>34.1031532245286</v>
      </c>
      <c r="M69" s="48">
        <f t="shared" si="30"/>
        <v>49.239844801647024</v>
      </c>
      <c r="N69" s="48"/>
      <c r="O69" s="44"/>
      <c r="P69" s="48"/>
    </row>
    <row r="70" spans="1:16" ht="12.75">
      <c r="A70" s="43">
        <v>98</v>
      </c>
      <c r="B70" s="48">
        <f>RATE(1,,-B65,B66)*100</f>
        <v>77.16636564318684</v>
      </c>
      <c r="C70" s="48">
        <f t="shared" si="30"/>
        <v>53.9420254894866</v>
      </c>
      <c r="D70" s="48">
        <f t="shared" si="30"/>
        <v>51.19950259602886</v>
      </c>
      <c r="E70" s="48">
        <f t="shared" si="30"/>
        <v>49.186014411285775</v>
      </c>
      <c r="F70" s="48">
        <f t="shared" si="30"/>
        <v>52.270859759551335</v>
      </c>
      <c r="G70" s="48">
        <f t="shared" si="30"/>
        <v>58.5618888623897</v>
      </c>
      <c r="H70" s="48">
        <f t="shared" si="30"/>
        <v>61.37383366195218</v>
      </c>
      <c r="I70" s="48">
        <f>RATE(1,,-I65,I66)*100</f>
        <v>53.01920483947378</v>
      </c>
      <c r="J70" s="48">
        <f>RATE(1,,-J65,J66)*100</f>
        <v>26.57706985233117</v>
      </c>
      <c r="K70" s="48">
        <f t="shared" si="30"/>
        <v>15.434855250767018</v>
      </c>
      <c r="L70" s="48">
        <f t="shared" si="30"/>
        <v>12.250022154609635</v>
      </c>
      <c r="M70" s="48">
        <f t="shared" si="30"/>
        <v>0.8436132113012341</v>
      </c>
      <c r="N70" s="48"/>
      <c r="O70" s="44"/>
      <c r="P70" s="48"/>
    </row>
    <row r="71" spans="1:16" ht="12.75">
      <c r="A71" s="3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4"/>
      <c r="P71" s="44"/>
    </row>
    <row r="72" spans="1:16" ht="12.75">
      <c r="A72" s="36" t="s">
        <v>21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4"/>
      <c r="P72" s="44"/>
    </row>
    <row r="73" spans="1:16" ht="12.75">
      <c r="A73" s="43">
        <v>95</v>
      </c>
      <c r="B73" s="44">
        <v>24.6223</v>
      </c>
      <c r="C73" s="44">
        <v>25.0282</v>
      </c>
      <c r="D73" s="44">
        <v>25.859</v>
      </c>
      <c r="E73" s="44">
        <v>26.008</v>
      </c>
      <c r="F73" s="44">
        <v>25.8493</v>
      </c>
      <c r="G73" s="44">
        <v>25.6742</v>
      </c>
      <c r="H73" s="44">
        <v>25.514</v>
      </c>
      <c r="I73" s="44">
        <v>25.7109</v>
      </c>
      <c r="J73" s="44">
        <v>25.9692</v>
      </c>
      <c r="K73" s="44">
        <v>25.9654</v>
      </c>
      <c r="L73" s="44">
        <v>26.1671</v>
      </c>
      <c r="M73" s="44">
        <v>26.206</v>
      </c>
      <c r="N73" s="44"/>
      <c r="O73" s="44"/>
      <c r="P73" s="44"/>
    </row>
    <row r="74" spans="1:16" ht="12.75">
      <c r="A74" s="43">
        <v>96</v>
      </c>
      <c r="B74" s="44">
        <v>26.2166</v>
      </c>
      <c r="C74" s="44">
        <v>26.1588</v>
      </c>
      <c r="D74" s="44">
        <v>26.1957</v>
      </c>
      <c r="E74" s="44">
        <v>26.1897</v>
      </c>
      <c r="F74" s="44">
        <v>26.1759</v>
      </c>
      <c r="G74" s="44">
        <v>26.1944</v>
      </c>
      <c r="H74" s="44">
        <v>26.1995</v>
      </c>
      <c r="I74" s="44">
        <v>26.1994</v>
      </c>
      <c r="J74" s="44">
        <v>26.2356</v>
      </c>
      <c r="K74" s="44">
        <v>26.2693</v>
      </c>
      <c r="L74" s="44">
        <v>26.2658</v>
      </c>
      <c r="M74" s="44">
        <v>26.2925</v>
      </c>
      <c r="N74" s="44"/>
      <c r="O74" s="44"/>
      <c r="P74" s="44"/>
    </row>
    <row r="75" spans="1:16" ht="12.75">
      <c r="A75" s="43">
        <v>97</v>
      </c>
      <c r="B75" s="44">
        <v>26.3173</v>
      </c>
      <c r="C75" s="44">
        <v>26.3411</v>
      </c>
      <c r="D75" s="44">
        <v>26.3319</v>
      </c>
      <c r="E75" s="44">
        <v>26.3642</v>
      </c>
      <c r="F75" s="44">
        <v>26.3721</v>
      </c>
      <c r="G75" s="44">
        <v>26.3761</v>
      </c>
      <c r="H75" s="44">
        <v>27.6679</v>
      </c>
      <c r="I75" s="44">
        <v>29.331</v>
      </c>
      <c r="J75" s="44">
        <v>32.3945</v>
      </c>
      <c r="K75" s="44">
        <v>34.4639</v>
      </c>
      <c r="L75" s="49">
        <v>34.518</v>
      </c>
      <c r="M75" s="44">
        <v>37.171</v>
      </c>
      <c r="N75" s="44"/>
      <c r="O75" s="44"/>
      <c r="P75" s="44"/>
    </row>
    <row r="76" spans="1:16" ht="12.75">
      <c r="A76" s="43">
        <v>98</v>
      </c>
      <c r="B76" s="44">
        <v>42.661</v>
      </c>
      <c r="C76" s="44">
        <v>40.414</v>
      </c>
      <c r="D76" s="44">
        <v>39.004</v>
      </c>
      <c r="E76" s="44">
        <v>38.442</v>
      </c>
      <c r="F76" s="101">
        <v>39.297</v>
      </c>
      <c r="G76" s="101">
        <v>40.399</v>
      </c>
      <c r="H76" s="101">
        <v>41.781</v>
      </c>
      <c r="I76" s="107">
        <v>43.038</v>
      </c>
      <c r="J76" s="101">
        <v>43.776</v>
      </c>
      <c r="K76" s="45">
        <v>42.888</v>
      </c>
      <c r="L76" s="50">
        <v>39.05</v>
      </c>
      <c r="M76" s="45">
        <v>38.9</v>
      </c>
      <c r="N76" s="46"/>
      <c r="O76" s="44"/>
      <c r="P76" s="44"/>
    </row>
    <row r="77" spans="1:16" ht="12.75">
      <c r="A77" s="47" t="s">
        <v>15</v>
      </c>
      <c r="B77" s="43"/>
      <c r="C77" s="43"/>
      <c r="D77" s="43"/>
      <c r="E77" s="43"/>
      <c r="F77" s="43"/>
      <c r="G77" s="43"/>
      <c r="H77" s="43"/>
      <c r="I77" s="43"/>
      <c r="J77" s="43"/>
      <c r="K77" s="37"/>
      <c r="L77" s="37"/>
      <c r="M77" s="37"/>
      <c r="N77" s="37"/>
      <c r="O77" s="44"/>
      <c r="P77" s="44"/>
    </row>
    <row r="78" spans="1:16" ht="12.75">
      <c r="A78" s="43">
        <v>96</v>
      </c>
      <c r="B78" s="48">
        <f aca="true" t="shared" si="31" ref="B78:M78">RATE(1,,-B73,B74)*100</f>
        <v>6.47502467275601</v>
      </c>
      <c r="C78" s="48">
        <f t="shared" si="31"/>
        <v>4.5173044805459455</v>
      </c>
      <c r="D78" s="48">
        <f t="shared" si="31"/>
        <v>1.3020611779264424</v>
      </c>
      <c r="E78" s="48">
        <f t="shared" si="31"/>
        <v>0.6986311904029457</v>
      </c>
      <c r="F78" s="48">
        <f t="shared" si="31"/>
        <v>1.2634771541202108</v>
      </c>
      <c r="G78" s="48">
        <f t="shared" si="31"/>
        <v>2.0261585560601816</v>
      </c>
      <c r="H78" s="48">
        <f t="shared" si="31"/>
        <v>2.6867602100807404</v>
      </c>
      <c r="I78" s="48">
        <f t="shared" si="31"/>
        <v>1.8999723852529633</v>
      </c>
      <c r="J78" s="48">
        <f t="shared" si="31"/>
        <v>1.0258305993253478</v>
      </c>
      <c r="K78" s="48">
        <f t="shared" si="31"/>
        <v>1.1704036910658067</v>
      </c>
      <c r="L78" s="48">
        <f t="shared" si="31"/>
        <v>0.377191205750735</v>
      </c>
      <c r="M78" s="48">
        <f t="shared" si="31"/>
        <v>0.3300770815843629</v>
      </c>
      <c r="N78" s="48"/>
      <c r="O78" s="44"/>
      <c r="P78" s="44"/>
    </row>
    <row r="79" spans="1:16" ht="12.75">
      <c r="A79" s="43">
        <v>97</v>
      </c>
      <c r="B79" s="48">
        <f aca="true" t="shared" si="32" ref="B79:M80">RATE(1,,-B74,B75)*100</f>
        <v>0.38410777904075516</v>
      </c>
      <c r="C79" s="48">
        <f t="shared" si="32"/>
        <v>0.6968974111962287</v>
      </c>
      <c r="D79" s="48">
        <f t="shared" si="32"/>
        <v>0.5199326607038565</v>
      </c>
      <c r="E79" s="48">
        <f t="shared" si="32"/>
        <v>0.6662924737587855</v>
      </c>
      <c r="F79" s="48">
        <f t="shared" si="32"/>
        <v>0.7495444282718157</v>
      </c>
      <c r="G79" s="48">
        <f t="shared" si="32"/>
        <v>0.6936597135265483</v>
      </c>
      <c r="H79" s="48">
        <f t="shared" si="32"/>
        <v>5.60468711234946</v>
      </c>
      <c r="I79" s="48">
        <f t="shared" si="32"/>
        <v>11.952945487301243</v>
      </c>
      <c r="J79" s="48">
        <f t="shared" si="32"/>
        <v>23.475354099010495</v>
      </c>
      <c r="K79" s="48">
        <f t="shared" si="32"/>
        <v>31.19458835979641</v>
      </c>
      <c r="L79" s="48">
        <f t="shared" si="32"/>
        <v>31.41804171203618</v>
      </c>
      <c r="M79" s="48">
        <f t="shared" si="32"/>
        <v>41.374916801369196</v>
      </c>
      <c r="N79" s="48"/>
      <c r="O79" s="44"/>
      <c r="P79" s="48"/>
    </row>
    <row r="80" spans="1:16" ht="12.75">
      <c r="A80" s="43">
        <v>98</v>
      </c>
      <c r="B80" s="48">
        <f>RATE(1,,-B75,B76)*100</f>
        <v>62.10249531676881</v>
      </c>
      <c r="C80" s="48">
        <f t="shared" si="32"/>
        <v>53.42563522404152</v>
      </c>
      <c r="D80" s="48">
        <f t="shared" si="32"/>
        <v>48.12451816997633</v>
      </c>
      <c r="E80" s="48">
        <f t="shared" si="32"/>
        <v>45.81136541218773</v>
      </c>
      <c r="F80" s="48">
        <f t="shared" si="32"/>
        <v>49.00974893921986</v>
      </c>
      <c r="G80" s="48">
        <f t="shared" si="32"/>
        <v>53.165176049529684</v>
      </c>
      <c r="H80" s="48">
        <f>RATE(1,,-H75,H76)*100</f>
        <v>51.00893092717552</v>
      </c>
      <c r="I80" s="48">
        <f>RATE(1,,-I75,I76)*100</f>
        <v>46.732126419146965</v>
      </c>
      <c r="J80" s="48">
        <f>RATE(1,,-J75,J76)*100</f>
        <v>35.134050533269544</v>
      </c>
      <c r="K80" s="48">
        <f t="shared" si="32"/>
        <v>24.443258017809924</v>
      </c>
      <c r="L80" s="48">
        <f t="shared" si="32"/>
        <v>13.129381771829197</v>
      </c>
      <c r="M80" s="48">
        <f t="shared" si="32"/>
        <v>4.65147561270882</v>
      </c>
      <c r="N80" s="48"/>
      <c r="O80" s="44"/>
      <c r="P80" s="48"/>
    </row>
    <row r="81" spans="1:16" ht="12.75">
      <c r="A81" s="3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4"/>
      <c r="P81" s="44"/>
    </row>
    <row r="82" spans="1:16" ht="12.75">
      <c r="A82" s="36" t="s">
        <v>22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4"/>
      <c r="P82" s="44"/>
    </row>
    <row r="83" spans="1:16" ht="12.75">
      <c r="A83" s="43">
        <v>95</v>
      </c>
      <c r="B83" s="44">
        <v>1.45243</v>
      </c>
      <c r="C83" s="44">
        <v>1.4538</v>
      </c>
      <c r="D83" s="44">
        <v>1.42034</v>
      </c>
      <c r="E83" s="44">
        <v>1.3985</v>
      </c>
      <c r="F83" s="44">
        <v>1.39374</v>
      </c>
      <c r="G83" s="44">
        <v>1.39493</v>
      </c>
      <c r="H83" s="44">
        <v>1.39843</v>
      </c>
      <c r="I83" s="44">
        <v>1.4109</v>
      </c>
      <c r="J83" s="44">
        <v>1.4341</v>
      </c>
      <c r="K83" s="44">
        <v>1.4238</v>
      </c>
      <c r="L83" s="44">
        <v>1.413</v>
      </c>
      <c r="M83" s="44">
        <v>1.41453</v>
      </c>
      <c r="N83" s="44"/>
      <c r="O83" s="44"/>
      <c r="P83" s="44"/>
    </row>
    <row r="84" spans="1:16" ht="12.75">
      <c r="A84" s="43">
        <v>96</v>
      </c>
      <c r="B84" s="44">
        <v>1.4213</v>
      </c>
      <c r="C84" s="44">
        <v>1.4128</v>
      </c>
      <c r="D84" s="44">
        <v>1.4092</v>
      </c>
      <c r="E84" s="44">
        <v>1.4084</v>
      </c>
      <c r="F84" s="44">
        <v>1.4078</v>
      </c>
      <c r="G84" s="44">
        <v>1.40912</v>
      </c>
      <c r="H84" s="44">
        <v>1.4155</v>
      </c>
      <c r="I84" s="44">
        <v>1.4126</v>
      </c>
      <c r="J84" s="44">
        <v>1.4082</v>
      </c>
      <c r="K84" s="44">
        <v>1.41223</v>
      </c>
      <c r="L84" s="44">
        <v>1.4028</v>
      </c>
      <c r="M84" s="44">
        <v>1.40054</v>
      </c>
      <c r="N84" s="44"/>
      <c r="O84" s="44"/>
      <c r="P84" s="44"/>
    </row>
    <row r="85" spans="1:16" ht="12.75">
      <c r="A85" s="43">
        <v>97</v>
      </c>
      <c r="B85" s="44">
        <v>1.4061</v>
      </c>
      <c r="C85" s="44">
        <v>1.41932</v>
      </c>
      <c r="D85" s="44">
        <v>1.43591</v>
      </c>
      <c r="E85" s="44">
        <v>1.4413</v>
      </c>
      <c r="F85" s="44">
        <v>1.43611</v>
      </c>
      <c r="G85" s="44">
        <v>1.42712</v>
      </c>
      <c r="H85" s="44">
        <v>1.4497</v>
      </c>
      <c r="I85" s="44">
        <v>1.4965</v>
      </c>
      <c r="J85" s="44">
        <v>1.5177</v>
      </c>
      <c r="K85" s="44">
        <v>1.5577</v>
      </c>
      <c r="L85" s="49">
        <v>1.58221</v>
      </c>
      <c r="M85" s="44">
        <v>1.648</v>
      </c>
      <c r="N85" s="44"/>
      <c r="O85" s="44"/>
      <c r="P85" s="44"/>
    </row>
    <row r="86" spans="1:16" ht="12.75">
      <c r="A86" s="43">
        <v>98</v>
      </c>
      <c r="B86" s="99">
        <v>1.7533</v>
      </c>
      <c r="C86" s="105">
        <v>1.6579</v>
      </c>
      <c r="D86" s="105">
        <v>1.6171</v>
      </c>
      <c r="E86" s="105">
        <v>1.6011</v>
      </c>
      <c r="F86" s="105">
        <v>1.6382</v>
      </c>
      <c r="G86" s="105">
        <v>1.6953</v>
      </c>
      <c r="H86" s="44">
        <v>1.7077</v>
      </c>
      <c r="I86" s="44">
        <v>1.7538</v>
      </c>
      <c r="J86" s="45">
        <v>1.72263</v>
      </c>
      <c r="K86" s="45">
        <v>1.6403</v>
      </c>
      <c r="L86" s="50">
        <v>1.6377</v>
      </c>
      <c r="M86" s="45">
        <v>1.6514</v>
      </c>
      <c r="N86" s="46"/>
      <c r="O86" s="44"/>
      <c r="P86" s="44"/>
    </row>
    <row r="87" spans="1:16" ht="12.75">
      <c r="A87" s="47" t="s">
        <v>15</v>
      </c>
      <c r="B87" s="43"/>
      <c r="C87" s="43"/>
      <c r="D87" s="43"/>
      <c r="E87" s="43"/>
      <c r="F87" s="43"/>
      <c r="G87" s="43"/>
      <c r="H87" s="43"/>
      <c r="I87" s="43"/>
      <c r="J87" s="43"/>
      <c r="K87" s="37"/>
      <c r="L87" s="37"/>
      <c r="M87" s="37"/>
      <c r="N87" s="37"/>
      <c r="O87" s="44"/>
      <c r="P87" s="44"/>
    </row>
    <row r="88" spans="1:16" ht="12.75">
      <c r="A88" s="43">
        <v>96</v>
      </c>
      <c r="B88" s="48">
        <f aca="true" t="shared" si="33" ref="B88:M88">RATE(1,,-B83,B84)*100</f>
        <v>-2.1433046687275783</v>
      </c>
      <c r="C88" s="48">
        <f t="shared" si="33"/>
        <v>-2.8201953501169297</v>
      </c>
      <c r="D88" s="48">
        <f t="shared" si="33"/>
        <v>-0.7843192475041079</v>
      </c>
      <c r="E88" s="48">
        <f t="shared" si="33"/>
        <v>0.7079013228459072</v>
      </c>
      <c r="F88" s="48">
        <f t="shared" si="33"/>
        <v>1.0087964756697805</v>
      </c>
      <c r="G88" s="48">
        <f t="shared" si="33"/>
        <v>1.0172553461463958</v>
      </c>
      <c r="H88" s="48">
        <f t="shared" si="33"/>
        <v>1.2206545912201545</v>
      </c>
      <c r="I88" s="48">
        <f t="shared" si="33"/>
        <v>0.12049046707774964</v>
      </c>
      <c r="J88" s="48">
        <f t="shared" si="33"/>
        <v>-1.8060107384422324</v>
      </c>
      <c r="K88" s="48">
        <f t="shared" si="33"/>
        <v>-0.8126141311982003</v>
      </c>
      <c r="L88" s="48">
        <f t="shared" si="33"/>
        <v>-0.7218683651804743</v>
      </c>
      <c r="M88" s="48">
        <f t="shared" si="33"/>
        <v>-0.9890210882766892</v>
      </c>
      <c r="N88" s="48"/>
      <c r="O88" s="44"/>
      <c r="P88" s="44"/>
    </row>
    <row r="89" spans="1:16" ht="12.75">
      <c r="A89" s="43">
        <v>97</v>
      </c>
      <c r="B89" s="48">
        <f aca="true" t="shared" si="34" ref="B89:M90">RATE(1,,-B84,B85)*100</f>
        <v>-1.0694434672483006</v>
      </c>
      <c r="C89" s="48">
        <f t="shared" si="34"/>
        <v>0.461494903737245</v>
      </c>
      <c r="D89" s="48">
        <f t="shared" si="34"/>
        <v>1.895401646324157</v>
      </c>
      <c r="E89" s="48">
        <f t="shared" si="34"/>
        <v>2.3359840954274436</v>
      </c>
      <c r="F89" s="48">
        <f t="shared" si="34"/>
        <v>2.0109390538428693</v>
      </c>
      <c r="G89" s="48">
        <f t="shared" si="34"/>
        <v>1.2773929828545543</v>
      </c>
      <c r="H89" s="48">
        <f t="shared" si="34"/>
        <v>2.4161073825503374</v>
      </c>
      <c r="I89" s="48">
        <f t="shared" si="34"/>
        <v>5.939402520175557</v>
      </c>
      <c r="J89" s="48">
        <f t="shared" si="34"/>
        <v>7.775884107371121</v>
      </c>
      <c r="K89" s="48">
        <f t="shared" si="34"/>
        <v>10.300730051054021</v>
      </c>
      <c r="L89" s="48">
        <f t="shared" si="34"/>
        <v>12.789421157684616</v>
      </c>
      <c r="M89" s="48">
        <f t="shared" si="34"/>
        <v>17.66889913890356</v>
      </c>
      <c r="N89" s="48"/>
      <c r="O89" s="44"/>
      <c r="P89" s="48"/>
    </row>
    <row r="90" spans="1:16" ht="12.75">
      <c r="A90" s="43">
        <v>98</v>
      </c>
      <c r="B90" s="48">
        <f>RATE(1,,-B85,B86)*100</f>
        <v>24.692411635018864</v>
      </c>
      <c r="C90" s="48">
        <f t="shared" si="34"/>
        <v>16.80945805033395</v>
      </c>
      <c r="D90" s="48">
        <f t="shared" si="34"/>
        <v>12.618478874024131</v>
      </c>
      <c r="E90" s="48">
        <f t="shared" si="34"/>
        <v>11.087212932769022</v>
      </c>
      <c r="F90" s="48">
        <f t="shared" si="34"/>
        <v>14.072041835235463</v>
      </c>
      <c r="G90" s="48">
        <f t="shared" si="34"/>
        <v>18.791692359437214</v>
      </c>
      <c r="H90" s="48">
        <f t="shared" si="34"/>
        <v>17.79678554183624</v>
      </c>
      <c r="I90" s="48">
        <f>RATE(1,,-I85,I86)*100</f>
        <v>17.19345138656867</v>
      </c>
      <c r="J90" s="48">
        <f>RATE(1,,-J85,J86)*100</f>
        <v>13.502668511563549</v>
      </c>
      <c r="K90" s="48">
        <f>RATE(1,,-K85,K86)*100</f>
        <v>5.302689863259935</v>
      </c>
      <c r="L90" s="48">
        <f t="shared" si="34"/>
        <v>3.5071197881444367</v>
      </c>
      <c r="M90" s="48">
        <f t="shared" si="34"/>
        <v>0.20631067961166275</v>
      </c>
      <c r="N90" s="48"/>
      <c r="O90" s="44"/>
      <c r="P90" s="48"/>
    </row>
    <row r="91" spans="1:16" ht="12.75">
      <c r="A91" s="3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4"/>
      <c r="P91" s="44"/>
    </row>
    <row r="92" spans="1:18" ht="12.75">
      <c r="A92" s="36" t="s">
        <v>23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4"/>
      <c r="P92" s="44"/>
      <c r="R92" s="36" t="s">
        <v>23</v>
      </c>
    </row>
    <row r="93" spans="1:30" ht="12.75">
      <c r="A93" s="43">
        <v>95</v>
      </c>
      <c r="B93" s="44">
        <v>26.305</v>
      </c>
      <c r="C93" s="44">
        <v>26.333</v>
      </c>
      <c r="D93" s="44">
        <v>26.091</v>
      </c>
      <c r="E93" s="44">
        <v>25.417</v>
      </c>
      <c r="F93" s="44">
        <v>25.536</v>
      </c>
      <c r="G93" s="44">
        <v>25.775</v>
      </c>
      <c r="H93" s="44">
        <v>26.25</v>
      </c>
      <c r="I93" s="44">
        <v>27.23</v>
      </c>
      <c r="J93" s="44">
        <v>27.419</v>
      </c>
      <c r="K93" s="44">
        <v>26.915</v>
      </c>
      <c r="L93" s="44">
        <v>27.252</v>
      </c>
      <c r="M93" s="44">
        <v>27.305</v>
      </c>
      <c r="N93" s="44"/>
      <c r="O93" s="44"/>
      <c r="P93" s="44"/>
      <c r="R93" s="43">
        <v>95</v>
      </c>
      <c r="S93" s="13">
        <v>26.2995</v>
      </c>
      <c r="T93" s="13">
        <v>26.3389</v>
      </c>
      <c r="U93" s="13">
        <v>26.1022</v>
      </c>
      <c r="V93" s="13">
        <v>25.491</v>
      </c>
      <c r="W93" s="13">
        <v>25.5373</v>
      </c>
      <c r="X93" s="13">
        <v>25.7841</v>
      </c>
      <c r="Y93" s="13">
        <v>26.278</v>
      </c>
      <c r="Z93" s="13">
        <v>27.2339</v>
      </c>
      <c r="AA93" s="13">
        <v>27.432</v>
      </c>
      <c r="AB93" s="13">
        <v>26.9252</v>
      </c>
      <c r="AC93" s="13">
        <v>27.2567</v>
      </c>
      <c r="AD93" s="13">
        <v>27.3145</v>
      </c>
    </row>
    <row r="94" spans="1:30" ht="12.75">
      <c r="A94" s="43">
        <v>96</v>
      </c>
      <c r="B94" s="44">
        <v>27.408</v>
      </c>
      <c r="C94" s="44">
        <v>27.477</v>
      </c>
      <c r="D94" s="44">
        <v>27.409</v>
      </c>
      <c r="E94" s="44">
        <v>27.173</v>
      </c>
      <c r="F94" s="44">
        <v>27.327</v>
      </c>
      <c r="G94" s="44">
        <v>27.662</v>
      </c>
      <c r="H94" s="44">
        <v>27.555</v>
      </c>
      <c r="I94" s="44">
        <v>27.491</v>
      </c>
      <c r="J94" s="44">
        <v>27.493</v>
      </c>
      <c r="K94" s="44">
        <v>27.508</v>
      </c>
      <c r="L94" s="44">
        <v>27.496</v>
      </c>
      <c r="M94" s="44">
        <v>27.497</v>
      </c>
      <c r="N94" s="44"/>
      <c r="O94" s="44"/>
      <c r="P94" s="44"/>
      <c r="R94" s="43">
        <v>96</v>
      </c>
      <c r="S94" s="13">
        <v>27.4057</v>
      </c>
      <c r="T94" s="13">
        <v>27.4845</v>
      </c>
      <c r="U94" s="13">
        <v>27.4</v>
      </c>
      <c r="V94" s="13">
        <v>27.1877</v>
      </c>
      <c r="W94" s="13">
        <v>27.3518</v>
      </c>
      <c r="X94" s="13">
        <v>27.674</v>
      </c>
      <c r="Y94" s="13">
        <v>27.5727</v>
      </c>
      <c r="Z94" s="13">
        <v>27.4964</v>
      </c>
      <c r="AA94" s="13">
        <v>27.5</v>
      </c>
      <c r="AB94" s="13">
        <v>27.5323</v>
      </c>
      <c r="AC94" s="13">
        <v>27.5216</v>
      </c>
      <c r="AD94" s="13">
        <v>27.5162</v>
      </c>
    </row>
    <row r="95" spans="1:30" ht="12.75">
      <c r="A95" s="43">
        <v>97</v>
      </c>
      <c r="B95" s="49">
        <v>27.451</v>
      </c>
      <c r="C95" s="49">
        <v>27.542</v>
      </c>
      <c r="D95" s="49">
        <v>27.533</v>
      </c>
      <c r="E95" s="49">
        <v>27.61</v>
      </c>
      <c r="F95" s="49">
        <v>27.768</v>
      </c>
      <c r="G95" s="49">
        <v>27.878</v>
      </c>
      <c r="H95" s="49">
        <v>28.976</v>
      </c>
      <c r="I95" s="49">
        <v>28.705</v>
      </c>
      <c r="J95" s="49">
        <v>28.608</v>
      </c>
      <c r="K95" s="45">
        <v>29.57</v>
      </c>
      <c r="L95" s="45">
        <v>31.66</v>
      </c>
      <c r="M95" s="45">
        <v>32.36</v>
      </c>
      <c r="N95" s="46"/>
      <c r="O95" s="44"/>
      <c r="P95" s="44"/>
      <c r="R95" s="43">
        <v>97</v>
      </c>
      <c r="S95" s="13">
        <v>27.4767</v>
      </c>
      <c r="T95" s="13">
        <v>27.5542</v>
      </c>
      <c r="U95" s="13">
        <v>27.551</v>
      </c>
      <c r="V95" s="13">
        <v>27.6286</v>
      </c>
      <c r="W95" s="13">
        <v>27.791</v>
      </c>
      <c r="X95" s="13">
        <v>27.9029</v>
      </c>
      <c r="Y95" s="13">
        <v>28.0323</v>
      </c>
      <c r="Z95" s="13">
        <v>28.8238</v>
      </c>
      <c r="AA95" s="13">
        <v>28.7314</v>
      </c>
      <c r="AB95" s="13">
        <v>29.6964</v>
      </c>
      <c r="AC95" s="13">
        <v>31.7944</v>
      </c>
      <c r="AD95" s="13">
        <v>32.5023</v>
      </c>
    </row>
    <row r="96" spans="1:22" ht="12.75">
      <c r="A96" s="43">
        <v>98</v>
      </c>
      <c r="B96" s="45">
        <v>34.117</v>
      </c>
      <c r="C96" s="50">
        <v>32.9484</v>
      </c>
      <c r="D96" s="50">
        <v>32.5236</v>
      </c>
      <c r="E96" s="50">
        <v>33.0155</v>
      </c>
      <c r="F96" s="50">
        <v>33.415</v>
      </c>
      <c r="G96" s="50">
        <v>34.5527</v>
      </c>
      <c r="H96" s="50">
        <v>34.3874</v>
      </c>
      <c r="I96" s="50">
        <v>34.7305</v>
      </c>
      <c r="J96" s="50">
        <v>34.6462</v>
      </c>
      <c r="K96" s="45">
        <v>33.1214</v>
      </c>
      <c r="L96" s="45">
        <v>32.6026</v>
      </c>
      <c r="M96" s="45">
        <v>32.33</v>
      </c>
      <c r="N96" s="46"/>
      <c r="O96" s="44"/>
      <c r="P96" s="44"/>
      <c r="R96" s="43">
        <v>98</v>
      </c>
      <c r="S96" s="13">
        <v>34.117</v>
      </c>
      <c r="T96" s="13">
        <v>32.9484</v>
      </c>
      <c r="U96" s="13">
        <v>32.5236</v>
      </c>
      <c r="V96" s="13">
        <v>33.0155</v>
      </c>
    </row>
    <row r="97" spans="1:16" ht="12.75">
      <c r="A97" s="47" t="s">
        <v>15</v>
      </c>
      <c r="B97" s="43"/>
      <c r="C97" s="43"/>
      <c r="D97" s="43"/>
      <c r="E97" s="43"/>
      <c r="F97" s="43"/>
      <c r="G97" s="43"/>
      <c r="H97" s="43"/>
      <c r="I97" s="43"/>
      <c r="J97" s="43"/>
      <c r="K97" s="37"/>
      <c r="L97" s="37"/>
      <c r="M97" s="37"/>
      <c r="N97" s="37"/>
      <c r="O97" s="44"/>
      <c r="P97" s="44"/>
    </row>
    <row r="98" spans="1:16" ht="12.75">
      <c r="A98" s="43">
        <v>96</v>
      </c>
      <c r="B98" s="48">
        <f aca="true" t="shared" si="35" ref="B98:M98">RATE(1,,-B93,B94)*100</f>
        <v>4.193119178863346</v>
      </c>
      <c r="C98" s="48">
        <f t="shared" si="35"/>
        <v>4.344358789351775</v>
      </c>
      <c r="D98" s="48">
        <f t="shared" si="35"/>
        <v>5.051550343030146</v>
      </c>
      <c r="E98" s="48">
        <f t="shared" si="35"/>
        <v>6.908761852303566</v>
      </c>
      <c r="F98" s="48">
        <f t="shared" si="35"/>
        <v>7.013627819548886</v>
      </c>
      <c r="G98" s="48">
        <f t="shared" si="35"/>
        <v>7.321047526673141</v>
      </c>
      <c r="H98" s="48">
        <f t="shared" si="35"/>
        <v>4.971428571428564</v>
      </c>
      <c r="I98" s="48">
        <f t="shared" si="35"/>
        <v>0.9585016525890597</v>
      </c>
      <c r="J98" s="48">
        <f t="shared" si="35"/>
        <v>0.26988584558152007</v>
      </c>
      <c r="K98" s="48">
        <f t="shared" si="35"/>
        <v>2.20323239829092</v>
      </c>
      <c r="L98" s="48">
        <f t="shared" si="35"/>
        <v>0.8953471304858422</v>
      </c>
      <c r="M98" s="48">
        <f t="shared" si="35"/>
        <v>0.7031679179637407</v>
      </c>
      <c r="N98" s="48"/>
      <c r="O98" s="44"/>
      <c r="P98" s="44"/>
    </row>
    <row r="99" spans="1:16" ht="12.75">
      <c r="A99" s="43">
        <v>97</v>
      </c>
      <c r="B99" s="48">
        <f aca="true" t="shared" si="36" ref="B99:M100">RATE(1,,-B94,B95)*100</f>
        <v>0.15688849970812366</v>
      </c>
      <c r="C99" s="48">
        <f t="shared" si="36"/>
        <v>0.23656148778979214</v>
      </c>
      <c r="D99" s="48">
        <f t="shared" si="36"/>
        <v>0.45240614396732554</v>
      </c>
      <c r="E99" s="48">
        <f t="shared" si="36"/>
        <v>1.6082140359916273</v>
      </c>
      <c r="F99" s="48">
        <f t="shared" si="36"/>
        <v>1.6137885607640896</v>
      </c>
      <c r="G99" s="48">
        <f>RATE(1,,-G94,G95)*100</f>
        <v>0.780854601981057</v>
      </c>
      <c r="H99" s="48">
        <f t="shared" si="36"/>
        <v>5.15695880965342</v>
      </c>
      <c r="I99" s="48">
        <f t="shared" si="36"/>
        <v>4.415990687861479</v>
      </c>
      <c r="J99" s="48">
        <f t="shared" si="36"/>
        <v>4.055577783435775</v>
      </c>
      <c r="K99" s="48">
        <f t="shared" si="36"/>
        <v>7.496001163297944</v>
      </c>
      <c r="L99" s="48">
        <f t="shared" si="36"/>
        <v>15.144020948501618</v>
      </c>
      <c r="M99" s="48">
        <f t="shared" si="36"/>
        <v>17.685565698076143</v>
      </c>
      <c r="N99" s="48"/>
      <c r="O99" s="44"/>
      <c r="P99" s="48"/>
    </row>
    <row r="100" spans="1:16" ht="12.75">
      <c r="A100" s="43">
        <v>98</v>
      </c>
      <c r="B100" s="48">
        <f>RATE(1,,-B95,B96)*100</f>
        <v>24.283268369094</v>
      </c>
      <c r="C100" s="48">
        <f>RATE(1,,-C95,C96)*100</f>
        <v>19.62965652458063</v>
      </c>
      <c r="D100" s="48">
        <f>RATE(1,,-D95,D96)*100</f>
        <v>18.12588530127484</v>
      </c>
      <c r="E100" s="48">
        <f>RATE(1,,-E95,E96)*100</f>
        <v>19.57805143064109</v>
      </c>
      <c r="F100" s="48">
        <f>RATE(1,,-F95,F96)*100</f>
        <v>20.336358398156147</v>
      </c>
      <c r="G100" s="48">
        <f>RATE(1,,-G95,G96)*100</f>
        <v>23.942535332520276</v>
      </c>
      <c r="H100" s="48">
        <f t="shared" si="36"/>
        <v>18.67545554942021</v>
      </c>
      <c r="I100" s="48">
        <f t="shared" si="36"/>
        <v>20.99111653022122</v>
      </c>
      <c r="J100" s="48">
        <f t="shared" si="36"/>
        <v>21.106683445190143</v>
      </c>
      <c r="K100" s="48">
        <f t="shared" si="36"/>
        <v>12.01014541765303</v>
      </c>
      <c r="L100" s="48">
        <f t="shared" si="36"/>
        <v>2.9772583701832005</v>
      </c>
      <c r="M100" s="48">
        <f t="shared" si="36"/>
        <v>-0.09270704573547486</v>
      </c>
      <c r="N100" s="48"/>
      <c r="O100" s="44"/>
      <c r="P100" s="48"/>
    </row>
    <row r="101" spans="1:16" ht="12.75">
      <c r="A101" s="3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4"/>
      <c r="P101" s="44"/>
    </row>
    <row r="102" spans="1:16" ht="12.75">
      <c r="A102" s="36" t="s">
        <v>24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4"/>
      <c r="P102" s="44"/>
    </row>
    <row r="103" spans="1:16" ht="12.75">
      <c r="A103" s="43">
        <v>95</v>
      </c>
      <c r="B103" s="44">
        <v>25.0738</v>
      </c>
      <c r="C103" s="44">
        <v>25.0216</v>
      </c>
      <c r="D103" s="44">
        <v>24.7583</v>
      </c>
      <c r="E103" s="44">
        <v>24.5556</v>
      </c>
      <c r="F103" s="44">
        <v>24.661</v>
      </c>
      <c r="G103" s="44">
        <v>24.6727</v>
      </c>
      <c r="H103" s="44">
        <v>24.74</v>
      </c>
      <c r="I103" s="44">
        <v>24.9491</v>
      </c>
      <c r="J103" s="44">
        <v>25.1229</v>
      </c>
      <c r="K103" s="44">
        <v>25.1076</v>
      </c>
      <c r="L103" s="44">
        <v>25.1586</v>
      </c>
      <c r="M103" s="44">
        <v>25.1594</v>
      </c>
      <c r="N103" s="44"/>
      <c r="O103" s="44"/>
      <c r="P103" s="44"/>
    </row>
    <row r="104" spans="1:16" ht="12.75">
      <c r="A104" s="43">
        <v>96</v>
      </c>
      <c r="B104" s="44">
        <v>25.2933</v>
      </c>
      <c r="C104" s="44">
        <v>25.2435</v>
      </c>
      <c r="D104" s="44">
        <v>25.23</v>
      </c>
      <c r="E104" s="44">
        <v>25.2737</v>
      </c>
      <c r="F104" s="44">
        <v>25.2763</v>
      </c>
      <c r="G104" s="44">
        <v>25.3495</v>
      </c>
      <c r="H104" s="44">
        <v>25.3438</v>
      </c>
      <c r="I104" s="44">
        <v>25.2743</v>
      </c>
      <c r="J104" s="44">
        <v>25.3638</v>
      </c>
      <c r="K104" s="44">
        <v>25.46</v>
      </c>
      <c r="L104" s="44">
        <v>25.4486</v>
      </c>
      <c r="M104" s="44">
        <v>25.5539</v>
      </c>
      <c r="N104" s="44"/>
      <c r="O104" s="44"/>
      <c r="P104" s="44"/>
    </row>
    <row r="105" spans="1:16" ht="12.75">
      <c r="A105" s="43">
        <v>97</v>
      </c>
      <c r="B105" s="44">
        <v>25.7081</v>
      </c>
      <c r="C105" s="44">
        <v>25.9284</v>
      </c>
      <c r="D105" s="44">
        <v>25.9476</v>
      </c>
      <c r="E105" s="44">
        <v>26.051</v>
      </c>
      <c r="F105" s="44">
        <v>25.8695</v>
      </c>
      <c r="G105" s="44">
        <v>25.7786</v>
      </c>
      <c r="H105" s="44">
        <v>30.32</v>
      </c>
      <c r="I105" s="44">
        <v>32.4813</v>
      </c>
      <c r="J105" s="44">
        <v>36.3024</v>
      </c>
      <c r="K105" s="44">
        <v>37.395</v>
      </c>
      <c r="L105" s="49">
        <v>39.3017</v>
      </c>
      <c r="M105" s="44">
        <v>45.288</v>
      </c>
      <c r="N105" s="44"/>
      <c r="O105" s="44"/>
      <c r="P105" s="44"/>
    </row>
    <row r="106" spans="1:16" ht="12.75">
      <c r="A106" s="43">
        <v>98</v>
      </c>
      <c r="B106" s="44">
        <v>53.81</v>
      </c>
      <c r="C106" s="44">
        <v>46.14</v>
      </c>
      <c r="D106" s="44">
        <v>41.332</v>
      </c>
      <c r="E106" s="44">
        <v>39.476</v>
      </c>
      <c r="F106" s="44">
        <v>39.152</v>
      </c>
      <c r="G106" s="44">
        <v>42.364</v>
      </c>
      <c r="H106" s="44">
        <v>41.19</v>
      </c>
      <c r="I106" s="44">
        <v>41.576</v>
      </c>
      <c r="J106" s="101">
        <v>40.41</v>
      </c>
      <c r="K106" s="45">
        <v>38.141</v>
      </c>
      <c r="L106" s="50">
        <v>36.5268</v>
      </c>
      <c r="M106" s="45">
        <v>36.27</v>
      </c>
      <c r="N106" s="44"/>
      <c r="O106" s="44"/>
      <c r="P106" s="44"/>
    </row>
    <row r="107" spans="1:16" ht="12.75">
      <c r="A107" s="47" t="s">
        <v>15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37"/>
      <c r="L107" s="37"/>
      <c r="M107" s="37"/>
      <c r="N107" s="37"/>
      <c r="O107" s="44"/>
      <c r="P107" s="44"/>
    </row>
    <row r="108" spans="1:16" ht="12.75">
      <c r="A108" s="43">
        <v>96</v>
      </c>
      <c r="B108" s="48">
        <f aca="true" t="shared" si="37" ref="B108:M108">RATE(1,,-B103,B104)*100</f>
        <v>0.8754157726391704</v>
      </c>
      <c r="C108" s="48">
        <f t="shared" si="37"/>
        <v>0.8868337756178646</v>
      </c>
      <c r="D108" s="48">
        <f t="shared" si="37"/>
        <v>1.9052196637087422</v>
      </c>
      <c r="E108" s="48">
        <f t="shared" si="37"/>
        <v>2.9243838472690573</v>
      </c>
      <c r="F108" s="48">
        <f t="shared" si="37"/>
        <v>2.4950326426341056</v>
      </c>
      <c r="G108" s="48">
        <f t="shared" si="37"/>
        <v>2.7431128332124186</v>
      </c>
      <c r="H108" s="48">
        <f t="shared" si="37"/>
        <v>2.440582053354908</v>
      </c>
      <c r="I108" s="48">
        <f t="shared" si="37"/>
        <v>1.3034538320019409</v>
      </c>
      <c r="J108" s="48">
        <f t="shared" si="37"/>
        <v>0.9588861158544654</v>
      </c>
      <c r="K108" s="48">
        <f t="shared" si="37"/>
        <v>1.4035590817123091</v>
      </c>
      <c r="L108" s="48">
        <f t="shared" si="37"/>
        <v>1.1526873514424416</v>
      </c>
      <c r="M108" s="48">
        <f t="shared" si="37"/>
        <v>1.5680024165917918</v>
      </c>
      <c r="N108" s="48"/>
      <c r="O108" s="44"/>
      <c r="P108" s="44"/>
    </row>
    <row r="109" spans="1:16" ht="12.75">
      <c r="A109" s="43">
        <v>97</v>
      </c>
      <c r="B109" s="48">
        <f aca="true" t="shared" si="38" ref="B109:M110">RATE(1,,-B104,B105)*100</f>
        <v>1.6399599894043195</v>
      </c>
      <c r="C109" s="48">
        <f t="shared" si="38"/>
        <v>2.7131736882761808</v>
      </c>
      <c r="D109" s="48">
        <f t="shared" si="38"/>
        <v>2.8442330558858657</v>
      </c>
      <c r="E109" s="48">
        <f t="shared" si="38"/>
        <v>3.0755291073329043</v>
      </c>
      <c r="F109" s="48">
        <f t="shared" si="38"/>
        <v>2.3468624759161805</v>
      </c>
      <c r="G109" s="48">
        <f t="shared" si="38"/>
        <v>1.6927355569143396</v>
      </c>
      <c r="H109" s="48">
        <f t="shared" si="38"/>
        <v>19.634782471452578</v>
      </c>
      <c r="I109" s="48">
        <f t="shared" si="38"/>
        <v>28.515131972003164</v>
      </c>
      <c r="J109" s="48">
        <f t="shared" si="38"/>
        <v>43.1268185366546</v>
      </c>
      <c r="K109" s="48">
        <f t="shared" si="38"/>
        <v>46.877454831107634</v>
      </c>
      <c r="L109" s="48">
        <f t="shared" si="38"/>
        <v>54.43560745974235</v>
      </c>
      <c r="M109" s="48">
        <f t="shared" si="38"/>
        <v>77.2253941668395</v>
      </c>
      <c r="N109" s="48"/>
      <c r="O109" s="44"/>
      <c r="P109" s="48"/>
    </row>
    <row r="110" spans="1:16" ht="12.75">
      <c r="A110" s="43">
        <v>98</v>
      </c>
      <c r="B110" s="48">
        <f>RATE(1,,-B105,B106)*100</f>
        <v>109.3114621461718</v>
      </c>
      <c r="C110" s="48">
        <f t="shared" si="38"/>
        <v>77.95158976257693</v>
      </c>
      <c r="D110" s="48">
        <f t="shared" si="38"/>
        <v>59.29026191246973</v>
      </c>
      <c r="E110" s="48">
        <f t="shared" si="38"/>
        <v>51.533530382710836</v>
      </c>
      <c r="F110" s="48">
        <f t="shared" si="38"/>
        <v>51.34424708633719</v>
      </c>
      <c r="G110" s="48">
        <f t="shared" si="38"/>
        <v>64.33786163717193</v>
      </c>
      <c r="H110" s="48">
        <f>RATE(1,,-H105,H106)*100</f>
        <v>35.850923482849616</v>
      </c>
      <c r="I110" s="48">
        <f>RATE(1,,-I105,I106)*100</f>
        <v>27.99980296355133</v>
      </c>
      <c r="J110" s="48">
        <f>RATE(1,,-J105,J106)*100</f>
        <v>11.31495438318127</v>
      </c>
      <c r="K110" s="48">
        <f t="shared" si="38"/>
        <v>1.9949191068324406</v>
      </c>
      <c r="L110" s="48">
        <f>RATE(1,,-L105,L106)*100</f>
        <v>-7.060508832951228</v>
      </c>
      <c r="M110" s="48">
        <f t="shared" si="38"/>
        <v>-19.912559618441954</v>
      </c>
      <c r="N110" s="48"/>
      <c r="O110" s="44"/>
      <c r="P110" s="48"/>
    </row>
    <row r="111" spans="1:16" ht="12.75">
      <c r="A111" s="4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4"/>
      <c r="P111" s="48"/>
    </row>
    <row r="112" spans="1:16" ht="12.75">
      <c r="A112" s="36" t="s">
        <v>25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4"/>
      <c r="P112" s="48"/>
    </row>
    <row r="113" spans="1:16" ht="12.75">
      <c r="A113" s="43">
        <v>95</v>
      </c>
      <c r="B113" s="49">
        <v>0.8054123711340206</v>
      </c>
      <c r="C113" s="49">
        <v>0.7951653944020356</v>
      </c>
      <c r="D113" s="49">
        <v>0.7592437931819908</v>
      </c>
      <c r="E113" s="49">
        <v>0.745489786789921</v>
      </c>
      <c r="F113" s="49">
        <v>0.7571742257893541</v>
      </c>
      <c r="G113" s="49">
        <v>0.751089079164789</v>
      </c>
      <c r="H113" s="49">
        <v>0.7436602959767978</v>
      </c>
      <c r="I113" s="49">
        <v>0.7666360012266176</v>
      </c>
      <c r="J113" s="49">
        <v>0.776156473144986</v>
      </c>
      <c r="K113" s="49">
        <v>0.7563152321887763</v>
      </c>
      <c r="L113" s="49">
        <v>0.7554581853894387</v>
      </c>
      <c r="M113" s="49">
        <v>0.7666947788085563</v>
      </c>
      <c r="N113" s="49"/>
      <c r="O113" s="44"/>
      <c r="P113" s="48"/>
    </row>
    <row r="114" spans="1:16" ht="12.75">
      <c r="A114" s="43">
        <v>96</v>
      </c>
      <c r="B114" s="49">
        <v>0.7768197001475957</v>
      </c>
      <c r="C114" s="49">
        <v>0.7765180928715639</v>
      </c>
      <c r="D114" s="49">
        <v>0.7804573480059315</v>
      </c>
      <c r="E114" s="49">
        <v>0.7912018355882585</v>
      </c>
      <c r="F114" s="49">
        <v>0.8021175904387583</v>
      </c>
      <c r="G114" s="49">
        <v>0.7982757244352199</v>
      </c>
      <c r="H114" s="49">
        <v>0.7867201636377941</v>
      </c>
      <c r="I114" s="49">
        <v>0.7876496534341525</v>
      </c>
      <c r="J114" s="49">
        <v>0.7884569896712135</v>
      </c>
      <c r="K114" s="49">
        <v>0.7945967421533572</v>
      </c>
      <c r="L114" s="49">
        <v>0.7821666014861165</v>
      </c>
      <c r="M114" s="49">
        <v>0.8001280204832774</v>
      </c>
      <c r="N114" s="49"/>
      <c r="O114" s="44"/>
      <c r="P114" s="48">
        <f>AVERAGE(B114:M114)</f>
        <v>0.7887590385294366</v>
      </c>
    </row>
    <row r="115" spans="1:16" ht="12.75">
      <c r="A115" s="43">
        <v>97</v>
      </c>
      <c r="B115" s="49">
        <v>0.8232485387338437</v>
      </c>
      <c r="C115" s="49">
        <v>0.8570449091532396</v>
      </c>
      <c r="D115" s="49">
        <v>0.8697921196833956</v>
      </c>
      <c r="E115" s="49">
        <v>0.8733624454148472</v>
      </c>
      <c r="F115" s="49">
        <v>0.8707767328456983</v>
      </c>
      <c r="G115" s="49">
        <v>0.8798169980644026</v>
      </c>
      <c r="H115" s="49">
        <v>0.9058791557206268</v>
      </c>
      <c r="I115" s="49">
        <v>0.9330969487729776</v>
      </c>
      <c r="J115" s="49">
        <v>0.9089256498818397</v>
      </c>
      <c r="K115" s="49">
        <v>0.8926180487369455</v>
      </c>
      <c r="L115" s="49">
        <v>0.8773469029654325</v>
      </c>
      <c r="M115" s="49">
        <v>0.900005</v>
      </c>
      <c r="N115" s="49"/>
      <c r="O115" s="44"/>
      <c r="P115" s="48">
        <f>AVERAGE(B115:M115)</f>
        <v>0.8826594541644375</v>
      </c>
    </row>
    <row r="116" spans="1:16" ht="12.75">
      <c r="A116" s="43">
        <v>98</v>
      </c>
      <c r="B116" s="44">
        <v>0.919237</v>
      </c>
      <c r="C116" s="49">
        <v>0.918671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44"/>
    </row>
    <row r="117" spans="1:16" ht="12.75">
      <c r="A117" s="47" t="s">
        <v>15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4"/>
      <c r="P117" s="48"/>
    </row>
    <row r="118" spans="1:16" ht="12.75">
      <c r="A118" s="43">
        <v>96</v>
      </c>
      <c r="B118" s="48">
        <f aca="true" t="shared" si="39" ref="B118:M118">RATE(1,,-B113,B114)*100</f>
        <v>-3.550066029674527</v>
      </c>
      <c r="C118" s="48">
        <f t="shared" si="39"/>
        <v>-2.345084640472111</v>
      </c>
      <c r="D118" s="48">
        <f t="shared" si="39"/>
        <v>2.7940373058612313</v>
      </c>
      <c r="E118" s="48">
        <f t="shared" si="39"/>
        <v>6.131814225809</v>
      </c>
      <c r="F118" s="48">
        <f t="shared" si="39"/>
        <v>5.935670169246815</v>
      </c>
      <c r="G118" s="48">
        <f t="shared" si="39"/>
        <v>6.282429951305179</v>
      </c>
      <c r="H118" s="48">
        <f t="shared" si="39"/>
        <v>5.790260404374164</v>
      </c>
      <c r="I118" s="48">
        <f t="shared" si="39"/>
        <v>2.7410207939508577</v>
      </c>
      <c r="J118" s="48">
        <f t="shared" si="39"/>
        <v>1.5847985492391428</v>
      </c>
      <c r="K118" s="48">
        <f t="shared" si="39"/>
        <v>5.061581247516897</v>
      </c>
      <c r="L118" s="48">
        <f t="shared" si="39"/>
        <v>3.535393038717255</v>
      </c>
      <c r="M118" s="48">
        <f t="shared" si="39"/>
        <v>4.360697711633855</v>
      </c>
      <c r="N118" s="48"/>
      <c r="O118" s="44"/>
      <c r="P118" s="48"/>
    </row>
    <row r="119" spans="1:16" ht="12.75">
      <c r="A119" s="43">
        <v>97</v>
      </c>
      <c r="B119" s="48">
        <f aca="true" t="shared" si="40" ref="B119:M120">RATE(1,,-B114,B115)*100</f>
        <v>5.9767843912076986</v>
      </c>
      <c r="C119" s="48">
        <f t="shared" si="40"/>
        <v>10.370243400754202</v>
      </c>
      <c r="D119" s="48">
        <f t="shared" si="40"/>
        <v>11.446464295033481</v>
      </c>
      <c r="E119" s="48">
        <f t="shared" si="40"/>
        <v>10.384279475982543</v>
      </c>
      <c r="F119" s="48">
        <f t="shared" si="40"/>
        <v>8.559735283873222</v>
      </c>
      <c r="G119" s="48">
        <f t="shared" si="40"/>
        <v>10.214675347527725</v>
      </c>
      <c r="H119" s="48">
        <f t="shared" si="40"/>
        <v>15.146299483648878</v>
      </c>
      <c r="I119" s="48">
        <f t="shared" si="40"/>
        <v>18.465988616217246</v>
      </c>
      <c r="J119" s="48">
        <f t="shared" si="40"/>
        <v>15.27904017451372</v>
      </c>
      <c r="K119" s="48">
        <f t="shared" si="40"/>
        <v>12.33598143354458</v>
      </c>
      <c r="L119" s="48">
        <f t="shared" si="40"/>
        <v>12.168801544130547</v>
      </c>
      <c r="M119" s="48">
        <f t="shared" si="40"/>
        <v>12.482624900000008</v>
      </c>
      <c r="N119" s="48"/>
      <c r="O119" s="44"/>
      <c r="P119" s="48"/>
    </row>
    <row r="120" spans="1:16" ht="12.75">
      <c r="A120" s="43">
        <v>98</v>
      </c>
      <c r="B120" s="48">
        <f>RATE(1,,-B115,B116)*100</f>
        <v>11.659718390000002</v>
      </c>
      <c r="C120" s="48">
        <f t="shared" si="40"/>
        <v>7.1905322799999976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4"/>
      <c r="P120" s="48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3" ht="12.75">
      <c r="A123" s="13" t="s">
        <v>26</v>
      </c>
    </row>
    <row r="126" ht="12.75">
      <c r="A126" s="13" t="s">
        <v>80</v>
      </c>
    </row>
  </sheetData>
  <mergeCells count="1">
    <mergeCell ref="R10:AI10"/>
  </mergeCells>
  <printOptions/>
  <pageMargins left="0.984251968503937" right="0.984251968503937" top="0.5118110236220472" bottom="0.5118110236220472" header="0.5118110236220472" footer="0.5118110236220472"/>
  <pageSetup horizontalDpi="300" verticalDpi="300" orientation="portrait" paperSize="9" scale="56" r:id="rId1"/>
  <headerFooter alignWithMargins="0">
    <oddFooter>&amp;L&amp;D    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Khattabi</dc:creator>
  <cp:keywords/>
  <dc:description/>
  <cp:lastModifiedBy>Spettel</cp:lastModifiedBy>
  <cp:lastPrinted>1999-04-12T14:29:23Z</cp:lastPrinted>
  <dcterms:created xsi:type="dcterms:W3CDTF">1998-04-14T09:48:34Z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