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5112" windowWidth="15336" windowHeight="3060" tabRatio="609" firstSheet="4" activeTab="7"/>
  </bookViews>
  <sheets>
    <sheet name="Check_EFS" sheetId="1" r:id="rId1"/>
    <sheet name="Check_OLDS" sheetId="2" r:id="rId2"/>
    <sheet name="Check_OLDF" sheetId="3" r:id="rId3"/>
    <sheet name="Check_OLDE" sheetId="4" r:id="rId4"/>
    <sheet name="OLD_S" sheetId="5" r:id="rId5"/>
    <sheet name="OLD_F" sheetId="6" r:id="rId6"/>
    <sheet name="OLD_E" sheetId="7" r:id="rId7"/>
    <sheet name="English" sheetId="8" r:id="rId8"/>
    <sheet name="French" sheetId="9" r:id="rId9"/>
    <sheet name="Spanish" sheetId="10" r:id="rId10"/>
  </sheets>
  <externalReferences>
    <externalReference r:id="rId13"/>
    <externalReference r:id="rId14"/>
  </externalReferences>
  <definedNames>
    <definedName name="_xlnm.Print_Area" localSheetId="8">'French'!$A$1:$H$23</definedName>
    <definedName name="_xlnm.Print_Area" localSheetId="9">'Spanish'!$A$1:$H$23</definedName>
  </definedNames>
  <calcPr fullCalcOnLoad="1"/>
</workbook>
</file>

<file path=xl/sharedStrings.xml><?xml version="1.0" encoding="utf-8"?>
<sst xmlns="http://schemas.openxmlformats.org/spreadsheetml/2006/main" count="110" uniqueCount="54">
  <si>
    <t>(Billion dollars and percentage)</t>
  </si>
  <si>
    <t>Value</t>
  </si>
  <si>
    <t>Share</t>
  </si>
  <si>
    <t>All commercial services</t>
  </si>
  <si>
    <t>(En milliards de dollars et en pourcentage)</t>
  </si>
  <si>
    <t>Valeur</t>
  </si>
  <si>
    <t>Part</t>
  </si>
  <si>
    <t>Total des services commerciaux</t>
  </si>
  <si>
    <t>(Miles de millones de dólares y porcentajes)</t>
  </si>
  <si>
    <t>Valor</t>
  </si>
  <si>
    <t>Parte</t>
  </si>
  <si>
    <t>Todos los servicios comerciales</t>
  </si>
  <si>
    <t>Other commercial services</t>
  </si>
  <si>
    <t>Travel</t>
  </si>
  <si>
    <t>Voyages</t>
  </si>
  <si>
    <t>Autres services commerciaux</t>
  </si>
  <si>
    <t>Viajes</t>
  </si>
  <si>
    <t>Otros servicios comerciales</t>
  </si>
  <si>
    <t>Exports</t>
  </si>
  <si>
    <t>Exportations</t>
  </si>
  <si>
    <t>Exportaciones</t>
  </si>
  <si>
    <t>Imports</t>
  </si>
  <si>
    <t>Importations</t>
  </si>
  <si>
    <t>Importaciones</t>
  </si>
  <si>
    <r>
      <t>Note</t>
    </r>
    <r>
      <rPr>
        <sz val="6"/>
        <rFont val="Arial Narrow"/>
        <family val="2"/>
      </rPr>
      <t>: For more information on asymmetries, see the Metadata.</t>
    </r>
  </si>
  <si>
    <r>
      <t>Note:</t>
    </r>
    <r>
      <rPr>
        <sz val="6"/>
        <rFont val="Arial Narrow"/>
        <family val="2"/>
      </rPr>
      <t xml:space="preserve">  Pour de plus amples renseignements concernant les asymétries, voir les Métadonnées.</t>
    </r>
  </si>
  <si>
    <r>
      <t>Nota:</t>
    </r>
    <r>
      <rPr>
        <sz val="6"/>
        <rFont val="Arial Narrow"/>
        <family val="2"/>
      </rPr>
      <t xml:space="preserve">  Para más información sobre asimetrías, véanse los Metadatos.</t>
    </r>
  </si>
  <si>
    <t>World trade in commercial services by category, 2009</t>
  </si>
  <si>
    <r>
      <t>Note:</t>
    </r>
    <r>
      <rPr>
        <sz val="6"/>
        <rFont val="Arial Narrow"/>
        <family val="2"/>
      </rPr>
      <t xml:space="preserve">  Pour des renseignements concernant les asymétries, voir les Métadonnées.</t>
    </r>
  </si>
  <si>
    <r>
      <t>Nota:</t>
    </r>
    <r>
      <rPr>
        <sz val="6"/>
        <rFont val="Arial Narrow"/>
        <family val="2"/>
      </rPr>
      <t xml:space="preserve">  Para información sobre asimetrías, véanse los Metadatos.</t>
    </r>
  </si>
  <si>
    <t>Table A24</t>
  </si>
  <si>
    <t>World trade in commercial services by category, 2015</t>
  </si>
  <si>
    <t>2013</t>
  </si>
  <si>
    <t>2014</t>
  </si>
  <si>
    <t>Goods-related services</t>
  </si>
  <si>
    <t>Transport</t>
  </si>
  <si>
    <t>Note: For information on asymmetries, see the Metadata.</t>
  </si>
  <si>
    <t>Tableau A24</t>
  </si>
  <si>
    <t>Commerce mondial des services commerciaux, par catégorie, 2015</t>
  </si>
  <si>
    <t>Services liés aux marchandises</t>
  </si>
  <si>
    <t>Note:  Pour des renseignements concernant les asymétries, voir les Métadonnées.</t>
  </si>
  <si>
    <t>Cuadro A24</t>
  </si>
  <si>
    <t>Comercio mundial de servicios comerciales, por categorías, 2015</t>
  </si>
  <si>
    <t xml:space="preserve">     Servicios relacionados con las mercancías</t>
  </si>
  <si>
    <t>Ttransporte</t>
  </si>
  <si>
    <t>Transporte</t>
  </si>
  <si>
    <t>Nota:  Para información sobre asimetrías, véanse los Metadatos.</t>
  </si>
  <si>
    <r>
      <t>Note</t>
    </r>
    <r>
      <rPr>
        <sz val="6"/>
        <rFont val="Arial Narrow"/>
        <family val="2"/>
      </rPr>
      <t>:  For information on asymmetries, see the Metadata.</t>
    </r>
  </si>
  <si>
    <t>Commercial services</t>
  </si>
  <si>
    <t>Services commerciaux</t>
  </si>
  <si>
    <t>Services connexes aux biens</t>
  </si>
  <si>
    <t>Servicios comerciales</t>
  </si>
  <si>
    <t>Servicios relacionados con los bienes</t>
  </si>
  <si>
    <t>Transportes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</si>
</sst>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0_)"/>
    <numFmt numFmtId="193" formatCode="0.0_)"/>
    <numFmt numFmtId="194" formatCode="0.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0_)"/>
    <numFmt numFmtId="201" formatCode="0.0%"/>
  </numFmts>
  <fonts count="58">
    <font>
      <sz val="12"/>
      <name val="CG Times"/>
      <family val="0"/>
    </font>
    <font>
      <sz val="10"/>
      <name val="Arial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8"/>
      <name val="CG Times"/>
      <family val="0"/>
    </font>
    <font>
      <sz val="7"/>
      <name val="Arial Narrow"/>
      <family val="2"/>
    </font>
    <font>
      <b/>
      <sz val="7"/>
      <name val="Arial Narrow"/>
      <family val="2"/>
    </font>
    <font>
      <b/>
      <sz val="7"/>
      <color indexed="9"/>
      <name val="Arial Narrow"/>
      <family val="2"/>
    </font>
    <font>
      <b/>
      <sz val="12"/>
      <name val="CG Times"/>
      <family val="0"/>
    </font>
    <font>
      <b/>
      <sz val="7"/>
      <color indexed="18"/>
      <name val="Arial Narrow"/>
      <family val="2"/>
    </font>
    <font>
      <sz val="7"/>
      <color indexed="48"/>
      <name val="Arial Narrow"/>
      <family val="2"/>
    </font>
    <font>
      <b/>
      <sz val="9"/>
      <name val="Arial Narrow"/>
      <family val="2"/>
    </font>
    <font>
      <sz val="8"/>
      <color indexed="48"/>
      <name val="Arial Narrow"/>
      <family val="2"/>
    </font>
    <font>
      <sz val="6"/>
      <color indexed="48"/>
      <name val="Arial Narrow"/>
      <family val="2"/>
    </font>
    <font>
      <i/>
      <sz val="6"/>
      <name val="Arial Narrow"/>
      <family val="2"/>
    </font>
    <font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 Narrow"/>
      <family val="2"/>
    </font>
    <font>
      <sz val="8"/>
      <color indexed="8"/>
      <name val="Arial Narrow"/>
      <family val="2"/>
    </font>
    <font>
      <sz val="6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sz val="6"/>
      <color theme="1"/>
      <name val="Arial Narrow"/>
      <family val="2"/>
    </font>
    <font>
      <b/>
      <sz val="9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192" fontId="5" fillId="0" borderId="0" xfId="0" applyNumberFormat="1" applyFont="1" applyFill="1" applyBorder="1" applyAlignment="1" applyProtection="1">
      <alignment horizontal="right"/>
      <protection locked="0"/>
    </xf>
    <xf numFmtId="193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left" indent="1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/>
      <protection locked="0"/>
    </xf>
    <xf numFmtId="0" fontId="9" fillId="34" borderId="0" xfId="0" applyFont="1" applyFill="1" applyBorder="1" applyAlignment="1" applyProtection="1">
      <alignment horizontal="right"/>
      <protection locked="0"/>
    </xf>
    <xf numFmtId="192" fontId="5" fillId="0" borderId="0" xfId="0" applyNumberFormat="1" applyFont="1" applyFill="1" applyBorder="1" applyAlignment="1" applyProtection="1">
      <alignment/>
      <protection locked="0"/>
    </xf>
    <xf numFmtId="193" fontId="5" fillId="0" borderId="0" xfId="0" applyNumberFormat="1" applyFont="1" applyFill="1" applyAlignment="1" applyProtection="1">
      <alignment/>
      <protection locked="0"/>
    </xf>
    <xf numFmtId="0" fontId="10" fillId="35" borderId="0" xfId="0" applyFont="1" applyFill="1" applyBorder="1" applyAlignment="1">
      <alignment/>
    </xf>
    <xf numFmtId="0" fontId="5" fillId="35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34" borderId="10" xfId="0" applyFont="1" applyFill="1" applyBorder="1" applyAlignment="1" applyProtection="1">
      <alignment horizontal="right"/>
      <protection locked="0"/>
    </xf>
    <xf numFmtId="193" fontId="5" fillId="35" borderId="0" xfId="0" applyNumberFormat="1" applyFont="1" applyFill="1" applyAlignment="1" applyProtection="1">
      <alignment horizontal="left" wrapText="1"/>
      <protection locked="0"/>
    </xf>
    <xf numFmtId="0" fontId="5" fillId="0" borderId="11" xfId="0" applyFont="1" applyFill="1" applyBorder="1" applyAlignment="1" applyProtection="1">
      <alignment horizontal="left" indent="1"/>
      <protection locked="0"/>
    </xf>
    <xf numFmtId="192" fontId="5" fillId="0" borderId="11" xfId="0" applyNumberFormat="1" applyFont="1" applyFill="1" applyBorder="1" applyAlignment="1" applyProtection="1">
      <alignment horizontal="right"/>
      <protection locked="0"/>
    </xf>
    <xf numFmtId="193" fontId="5" fillId="0" borderId="11" xfId="0" applyNumberFormat="1" applyFont="1" applyFill="1" applyBorder="1" applyAlignment="1" applyProtection="1">
      <alignment horizontal="right"/>
      <protection locked="0"/>
    </xf>
    <xf numFmtId="0" fontId="7" fillId="33" borderId="12" xfId="0" applyFont="1" applyFill="1" applyBorder="1" applyAlignment="1" applyProtection="1">
      <alignment/>
      <protection locked="0"/>
    </xf>
    <xf numFmtId="0" fontId="5" fillId="33" borderId="12" xfId="0" applyFont="1" applyFill="1" applyBorder="1" applyAlignment="1" applyProtection="1">
      <alignment/>
      <protection locked="0"/>
    </xf>
    <xf numFmtId="0" fontId="9" fillId="34" borderId="12" xfId="0" applyFont="1" applyFill="1" applyBorder="1" applyAlignment="1" applyProtection="1">
      <alignment horizontal="right"/>
      <protection locked="0"/>
    </xf>
    <xf numFmtId="192" fontId="5" fillId="0" borderId="0" xfId="0" applyNumberFormat="1" applyFont="1" applyFill="1" applyAlignment="1" applyProtection="1">
      <alignment/>
      <protection locked="0"/>
    </xf>
    <xf numFmtId="192" fontId="5" fillId="0" borderId="0" xfId="0" applyNumberFormat="1" applyFont="1" applyFill="1" applyAlignment="1" applyProtection="1">
      <alignment horizontal="center"/>
      <protection locked="0"/>
    </xf>
    <xf numFmtId="201" fontId="5" fillId="0" borderId="0" xfId="59" applyNumberFormat="1" applyFont="1" applyFill="1" applyAlignment="1" applyProtection="1">
      <alignment/>
      <protection locked="0"/>
    </xf>
    <xf numFmtId="0" fontId="0" fillId="0" borderId="13" xfId="0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7" fillId="33" borderId="0" xfId="0" applyFont="1" applyFill="1" applyBorder="1" applyAlignment="1" applyProtection="1">
      <alignment horizontal="center"/>
      <protection locked="0"/>
    </xf>
    <xf numFmtId="0" fontId="54" fillId="0" borderId="0" xfId="0" applyFont="1" applyFill="1" applyAlignment="1" applyProtection="1">
      <alignment/>
      <protection locked="0"/>
    </xf>
    <xf numFmtId="0" fontId="55" fillId="0" borderId="0" xfId="0" applyFont="1" applyFill="1" applyAlignment="1" applyProtection="1">
      <alignment horizontal="left" vertical="center"/>
      <protection locked="0"/>
    </xf>
    <xf numFmtId="0" fontId="54" fillId="0" borderId="0" xfId="0" applyFont="1" applyFill="1" applyAlignment="1" applyProtection="1">
      <alignment horizontal="left"/>
      <protection locked="0"/>
    </xf>
    <xf numFmtId="0" fontId="56" fillId="0" borderId="0" xfId="0" applyFont="1" applyFill="1" applyAlignment="1" applyProtection="1">
      <alignment horizontal="left" vertical="center"/>
      <protection locked="0"/>
    </xf>
    <xf numFmtId="0" fontId="56" fillId="0" borderId="0" xfId="0" applyFont="1" applyFill="1" applyAlignment="1" applyProtection="1" quotePrefix="1">
      <alignment horizontal="left" vertical="center"/>
      <protection locked="0"/>
    </xf>
    <xf numFmtId="1" fontId="5" fillId="0" borderId="0" xfId="0" applyNumberFormat="1" applyFont="1" applyFill="1" applyBorder="1" applyAlignment="1" applyProtection="1">
      <alignment horizontal="right"/>
      <protection locked="0"/>
    </xf>
    <xf numFmtId="1" fontId="5" fillId="0" borderId="11" xfId="0" applyNumberFormat="1" applyFont="1" applyFill="1" applyBorder="1" applyAlignment="1" applyProtection="1">
      <alignment horizontal="right"/>
      <protection locked="0"/>
    </xf>
    <xf numFmtId="1" fontId="10" fillId="35" borderId="0" xfId="0" applyNumberFormat="1" applyFont="1" applyFill="1" applyBorder="1" applyAlignment="1">
      <alignment/>
    </xf>
    <xf numFmtId="194" fontId="5" fillId="0" borderId="0" xfId="0" applyNumberFormat="1" applyFont="1" applyFill="1" applyBorder="1" applyAlignment="1" applyProtection="1">
      <alignment horizontal="right"/>
      <protection locked="0"/>
    </xf>
    <xf numFmtId="194" fontId="5" fillId="0" borderId="11" xfId="0" applyNumberFormat="1" applyFont="1" applyFill="1" applyBorder="1" applyAlignment="1" applyProtection="1">
      <alignment horizontal="right"/>
      <protection locked="0"/>
    </xf>
    <xf numFmtId="194" fontId="5" fillId="35" borderId="0" xfId="0" applyNumberFormat="1" applyFont="1" applyFill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14" fillId="0" borderId="15" xfId="0" applyFont="1" applyFill="1" applyBorder="1" applyAlignment="1" applyProtection="1" quotePrefix="1">
      <alignment horizontal="left" wrapText="1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7" fillId="0" borderId="0" xfId="0" applyFont="1" applyFill="1" applyAlignment="1" applyProtection="1">
      <alignment horizontal="left" vertical="center"/>
      <protection locked="0"/>
    </xf>
    <xf numFmtId="0" fontId="7" fillId="33" borderId="10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r.wto.org\dfsroot\_Stat\Its\EDP_Applications\Table%20production_System\Final_Tables\Master_Excel\Publish\Titles\Titles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r.wto.org\dfsroot\_Stat\Its\EDP_Applications\Table%20production_System\Final_Tables\Master_Excel\Publish\yea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Titles_ALL"/>
      <sheetName val="SAS concordance"/>
      <sheetName val="Sheet3"/>
      <sheetName val="Sheet2"/>
      <sheetName val="Sheet1"/>
      <sheetName val="Definitions"/>
    </sheetNames>
    <sheetDataSet>
      <sheetData sheetId="1">
        <row r="112">
          <cell r="M112" t="str">
            <v>Table A24 </v>
          </cell>
          <cell r="O112" t="str">
            <v>World trade in commercial services by category, 2016</v>
          </cell>
          <cell r="Q112" t="str">
            <v>(Billion dollars and percentage)</v>
          </cell>
          <cell r="U112" t="str">
            <v>Tableau A24 </v>
          </cell>
          <cell r="V112" t="str">
            <v>Commerce mondial des services commerciaux, par catégorie, 2016</v>
          </cell>
          <cell r="X112" t="str">
            <v>(En milliards de dollars et en pourcentage)</v>
          </cell>
          <cell r="AB112" t="str">
            <v>Cuadro A24 </v>
          </cell>
          <cell r="AC112" t="str">
            <v>Comercio mundial de servicios comerciales, por categorías, 2016</v>
          </cell>
          <cell r="AE112" t="str">
            <v>(Miles de millones de dólares y porcentajes)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ears"/>
      <sheetName val="macros"/>
      <sheetName val="Sheet3"/>
    </sheetNames>
    <definedNames>
      <definedName name="YMAX2" refersTo="=years!$C$5"/>
    </definedNames>
    <sheetDataSet>
      <sheetData sheetId="0">
        <row r="3">
          <cell r="C3">
            <v>2016</v>
          </cell>
        </row>
        <row r="4">
          <cell r="C4" t="str">
            <v>2015</v>
          </cell>
        </row>
        <row r="5">
          <cell r="C5" t="str">
            <v>2014</v>
          </cell>
        </row>
        <row r="12">
          <cell r="C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M24"/>
  <sheetViews>
    <sheetView zoomScalePageLayoutView="0" workbookViewId="0" topLeftCell="A1">
      <selection activeCell="K39" sqref="K39"/>
    </sheetView>
  </sheetViews>
  <sheetFormatPr defaultColWidth="6.625" defaultRowHeight="15"/>
  <cols>
    <col min="1" max="1" width="1.625" style="1" customWidth="1"/>
    <col min="2" max="2" width="29.875" style="1" customWidth="1"/>
    <col min="3" max="8" width="7.625" style="1" customWidth="1"/>
    <col min="9" max="9" width="1.625" style="1" customWidth="1"/>
    <col min="10" max="16384" width="6.625" style="1" customWidth="1"/>
  </cols>
  <sheetData>
    <row r="1" spans="2:8" ht="15" customHeight="1">
      <c r="B1" s="16">
        <f>IF(TRIM(English!B1)=TRIM(OLD_E!B1),0,TRIM(English!B1))</f>
        <v>0</v>
      </c>
      <c r="C1" s="2"/>
      <c r="D1" s="2"/>
      <c r="E1" s="2"/>
      <c r="F1" s="2"/>
      <c r="G1" s="2"/>
      <c r="H1" s="2"/>
    </row>
    <row r="2" spans="2:8" ht="39" customHeight="1">
      <c r="B2" s="44" t="s">
        <v>27</v>
      </c>
      <c r="C2" s="44"/>
      <c r="D2" s="44"/>
      <c r="E2" s="44"/>
      <c r="F2" s="44"/>
      <c r="G2" s="44"/>
      <c r="H2" s="44"/>
    </row>
    <row r="3" spans="2:8" ht="21" customHeight="1">
      <c r="B3" s="17">
        <f>IF(TRIM(English!B3)=TRIM(OLD_E!B3),0,TRIM(English!B3))</f>
        <v>0</v>
      </c>
      <c r="C3" s="2"/>
      <c r="D3" s="2"/>
      <c r="E3" s="2"/>
      <c r="F3" s="2"/>
      <c r="G3" s="2"/>
      <c r="H3" s="2"/>
    </row>
    <row r="4" spans="2:8" ht="21" customHeight="1">
      <c r="B4" s="23"/>
      <c r="C4" s="31">
        <f>IF(TRIM(English!C4)=TRIM(OLD_E!C4),0,TRIM(English!C4))</f>
        <v>0</v>
      </c>
      <c r="D4" s="45">
        <f>IF(TRIM(English!D4)=TRIM(OLD_E!D4),0,TRIM(English!D4))</f>
        <v>0</v>
      </c>
      <c r="E4" s="46">
        <f>IF(TRIM(English!E4)=TRIM(OLD_E!E4),0,TRIM(English!E4))</f>
        <v>0</v>
      </c>
      <c r="F4" s="47"/>
      <c r="G4" s="47"/>
      <c r="H4" s="47"/>
    </row>
    <row r="5" spans="2:8" ht="2.25" customHeight="1">
      <c r="B5" s="24"/>
      <c r="C5" s="9">
        <f>IF(TRIM(English!C5)=TRIM(OLD_E!C5),0,TRIM(English!C5))</f>
        <v>0</v>
      </c>
      <c r="D5" s="9">
        <f>IF(TRIM(English!D5)=TRIM(OLD_E!D5),0,TRIM(English!D5))</f>
        <v>0</v>
      </c>
      <c r="E5" s="9">
        <f>IF(TRIM(English!E5)=TRIM(OLD_E!E5),0,TRIM(English!E5))</f>
        <v>0</v>
      </c>
      <c r="F5" s="9">
        <f>IF(TRIM(English!F5)=TRIM(OLD_E!F5),0,TRIM(English!F5))</f>
        <v>0</v>
      </c>
      <c r="G5" s="9">
        <f>IF(TRIM(English!G5)=TRIM(OLD_E!G5),0,TRIM(English!G5))</f>
        <v>0</v>
      </c>
      <c r="H5" s="9">
        <f>IF(TRIM(English!H5)=TRIM(OLD_E!H5),0,TRIM(English!H5))</f>
        <v>0</v>
      </c>
    </row>
    <row r="6" spans="2:8" ht="13.5" customHeight="1">
      <c r="B6" s="25"/>
      <c r="C6" s="10" t="str">
        <f>IF(TRIM(English!C6)=TRIM(OLD_E!C6),0,TRIM(English!C6))</f>
        <v>2016</v>
      </c>
      <c r="D6" s="18">
        <f>IF(TRIM(English!D6)=TRIM(OLD_E!D6),0,TRIM(English!D6))</f>
        <v>0</v>
      </c>
      <c r="E6" s="18">
        <f>IF(TRIM(English!E6)=TRIM(OLD_E!E6),0,TRIM(English!E6))</f>
        <v>0</v>
      </c>
      <c r="F6" s="18" t="str">
        <f>IF(TRIM(English!F6)=TRIM(OLD_E!F6),0,TRIM(English!F6))</f>
        <v>2014</v>
      </c>
      <c r="G6" s="18" t="str">
        <f>IF(TRIM(English!G6)=TRIM(OLD_E!G6),0,TRIM(English!G6))</f>
        <v>2015</v>
      </c>
      <c r="H6" s="10" t="str">
        <f>IF(TRIM(English!H6)=TRIM(OLD_E!H6),0,TRIM(English!H6))</f>
        <v>2016</v>
      </c>
    </row>
    <row r="7" spans="2:8" ht="3.75" customHeight="1">
      <c r="B7" s="3"/>
      <c r="C7" s="3"/>
      <c r="D7" s="3"/>
      <c r="E7" s="3"/>
      <c r="F7" s="3"/>
      <c r="G7" s="3"/>
      <c r="H7" s="3"/>
    </row>
    <row r="8" spans="1:8" ht="12" customHeight="1">
      <c r="A8" s="3"/>
      <c r="B8" s="19">
        <f>IF(TRIM(English!B8)=TRIM(OLD_E!B8),0,TRIM(English!B8))</f>
        <v>0</v>
      </c>
      <c r="C8" s="13"/>
      <c r="D8" s="14"/>
      <c r="E8" s="14"/>
      <c r="F8" s="14"/>
      <c r="G8" s="14"/>
      <c r="H8" s="14"/>
    </row>
    <row r="9" spans="2:8" ht="12" customHeight="1">
      <c r="B9" s="4" t="str">
        <f>IF(TRIM(English!B9)=TRIM(OLD_E!B9),0,TRIM(English!B9))</f>
        <v>Commercial services</v>
      </c>
      <c r="C9" s="5">
        <f>IF(ISNUMBER(English!C9-French!C9-Spanish!C9+English!C9),English!C9-French!C9-Spanish!C9+English!C9,)</f>
        <v>0</v>
      </c>
      <c r="D9" s="6">
        <f>IF(ISNUMBER(English!D9-French!D9-Spanish!D9+English!D9),English!D9-French!D9-Spanish!D9+English!D9,)</f>
        <v>0</v>
      </c>
      <c r="E9" s="6">
        <f>IF(ISNUMBER(English!E9-French!E9-Spanish!E9+English!E9),English!E9-French!E9-Spanish!E9+English!E9,)</f>
        <v>0</v>
      </c>
      <c r="F9" s="6">
        <f>IF(ISNUMBER(English!F9-French!F9-Spanish!F9+English!F9),English!F9-French!F9-Spanish!F9+English!F9,)</f>
        <v>0</v>
      </c>
      <c r="G9" s="6">
        <f>IF(ISNUMBER(English!G9-French!G9-Spanish!G9+English!G9),English!G9-French!G9-Spanish!G9+English!G9,)</f>
        <v>0</v>
      </c>
      <c r="H9" s="6">
        <f>IF(ISNUMBER(English!H9-French!H9-Spanish!H9+English!H9),English!H9-French!H9-Spanish!H9+English!H9,)</f>
        <v>0</v>
      </c>
    </row>
    <row r="10" spans="2:8" ht="10.5" customHeight="1">
      <c r="B10" s="20">
        <f>IF(TRIM(English!B10)=TRIM(OLD_E!B10),0,TRIM(English!B10))</f>
        <v>0</v>
      </c>
      <c r="C10" s="21">
        <f>IF(ISNUMBER(English!C10-French!C10-Spanish!C10+English!C10),English!C10-French!C10-Spanish!C10+English!C10,)</f>
        <v>0</v>
      </c>
      <c r="D10" s="22">
        <f>IF(ISNUMBER(English!D10-French!D10-Spanish!D10+English!D10),English!D10-French!D10-Spanish!D10+English!D10,)</f>
        <v>0</v>
      </c>
      <c r="E10" s="22">
        <f>IF(ISNUMBER(English!E10-French!E10-Spanish!E10+English!E10),English!E10-French!E10-Spanish!E10+English!E10,)</f>
        <v>0</v>
      </c>
      <c r="F10" s="22">
        <f>IF(ISNUMBER(English!F10-French!F10-Spanish!F10+English!F10),English!F10-French!F10-Spanish!F10+English!F10,)</f>
        <v>0</v>
      </c>
      <c r="G10" s="22">
        <f>IF(ISNUMBER(English!G10-French!G10-Spanish!G10+English!G10),English!G10-French!G10-Spanish!G10+English!G10,)</f>
        <v>0</v>
      </c>
      <c r="H10" s="22">
        <f>IF(ISNUMBER(English!H10-French!H10-Spanish!H10+English!H10),English!H10-French!H10-Spanish!H10+English!H10,)</f>
        <v>0</v>
      </c>
    </row>
    <row r="11" spans="2:8" ht="10.5" customHeight="1">
      <c r="B11" s="20">
        <f>IF(TRIM(English!B11)=TRIM(OLD_E!B11),0,TRIM(English!B11))</f>
        <v>0</v>
      </c>
      <c r="C11" s="21">
        <f>IF(ISNUMBER(English!C11-French!C12-Spanish!C12+English!C11),English!C11-French!C12-Spanish!C12+English!C11,)</f>
        <v>-705.85297984816</v>
      </c>
      <c r="D11" s="22">
        <f>IF(ISNUMBER(English!D11-French!D12-Spanish!D12+English!D11),English!D11-French!D12-Spanish!D12+English!D11,)</f>
        <v>-8.423202997967614</v>
      </c>
      <c r="E11" s="22">
        <f>IF(ISNUMBER(English!E11-French!E12-Spanish!E12+English!E11),English!E11-French!E12-Spanish!E12+English!E11,)</f>
        <v>-6.596387443012389</v>
      </c>
      <c r="F11" s="22">
        <f>IF(ISNUMBER(English!F11-French!F12-Spanish!F12+English!F11),English!F11-French!F12-Spanish!F12+English!F11,)</f>
        <v>-9.887245073210174</v>
      </c>
      <c r="G11" s="22">
        <f>IF(ISNUMBER(English!G11-French!G12-Spanish!G12+English!G11),English!G11-French!G12-Spanish!G12+English!G11,)</f>
        <v>-12.278694709473058</v>
      </c>
      <c r="H11" s="22">
        <f>IF(ISNUMBER(English!H11-French!H12-Spanish!H12+English!H11),English!H11-French!H12-Spanish!H12+English!H11,)</f>
        <v>-14.6817491487888</v>
      </c>
    </row>
    <row r="12" spans="2:8" ht="10.5" customHeight="1">
      <c r="B12" s="7">
        <f>IF(TRIM(English!B12)=TRIM(OLD_E!B12),0,TRIM(English!B12))</f>
        <v>0</v>
      </c>
      <c r="C12" s="5">
        <f>English!C12-French!C13-Spanish!C13+English!C12</f>
        <v>-2756.32706713916</v>
      </c>
      <c r="D12" s="6">
        <f>IF(ISNUMBER(English!D12-French!D13-Spanish!D13+English!D12),English!D12-French!D13-Spanish!D13+English!D12,)</f>
        <v>-41.852247278698485</v>
      </c>
      <c r="E12" s="6">
        <f>IF(ISNUMBER(English!E12-French!E13-Spanish!E13+English!E12),English!E12-French!E13-Spanish!E13+English!E12,)</f>
        <v>-50.678161334889396</v>
      </c>
      <c r="F12" s="6">
        <f>IF(ISNUMBER(English!F12-French!F13-Spanish!F13+English!F12),English!F12-French!F13-Spanish!F13+English!F12,)</f>
        <v>-56.636781981329364</v>
      </c>
      <c r="G12" s="6">
        <f>IF(ISNUMBER(English!G12-French!G13-Spanish!G13+English!G12),English!G12-French!G13-Spanish!G13+English!G12,)</f>
        <v>-57.13767332879991</v>
      </c>
      <c r="H12" s="6">
        <f>IF(ISNUMBER(English!H12-French!H13-Spanish!H13+English!H12),English!H12-French!H13-Spanish!H13+English!H12,)</f>
        <v>-57.33163098703522</v>
      </c>
    </row>
    <row r="13" spans="1:8" ht="12" customHeight="1">
      <c r="A13" s="3"/>
      <c r="B13" s="19">
        <f>IF(TRIM(English!B13)=TRIM(OLD_E!B13),0,TRIM(English!B13))</f>
        <v>0</v>
      </c>
      <c r="C13" s="13"/>
      <c r="D13" s="14"/>
      <c r="E13" s="14"/>
      <c r="F13" s="14"/>
      <c r="G13" s="14"/>
      <c r="H13" s="14"/>
    </row>
    <row r="14" spans="2:8" ht="12" customHeight="1">
      <c r="B14" s="4">
        <f>IF(TRIM(English!B14)=TRIM(OLD_E!B14),0,TRIM(English!B14))</f>
        <v>0</v>
      </c>
      <c r="C14" s="5">
        <f>IF(ISNUMBER(English!C14-French!C15-Spanish!C15+English!C14),English!C14-French!C15-Spanish!C15+English!C14,)</f>
        <v>-9388.17213643196</v>
      </c>
      <c r="D14" s="6">
        <f>IF(ISNUMBER(English!D14-French!D15-Spanish!D15+English!D14),English!D14-French!D15-Spanish!D15+English!D14,)</f>
        <v>-200</v>
      </c>
      <c r="E14" s="6">
        <f>IF(ISNUMBER(English!E14-French!E15-Spanish!E15+English!E14),English!E14-French!E15-Spanish!E15+English!E14,)</f>
        <v>-200</v>
      </c>
      <c r="F14" s="6">
        <f>IF(ISNUMBER(English!F14-French!F15-Spanish!F15+English!F14),English!F14-French!F15-Spanish!F15+English!F14,)</f>
        <v>-200</v>
      </c>
      <c r="G14" s="6">
        <f>IF(ISNUMBER(English!G14-French!G15-Spanish!G15+English!G14),English!G14-French!G15-Spanish!G15+English!G14,)</f>
        <v>-200</v>
      </c>
      <c r="H14" s="6">
        <f>IF(ISNUMBER(English!H14-French!H15-Spanish!H15+English!H14),English!H14-French!H15-Spanish!H15+English!H14,)</f>
        <v>-200</v>
      </c>
    </row>
    <row r="15" spans="2:8" ht="10.5" customHeight="1">
      <c r="B15" s="20" t="str">
        <f>IF(TRIM(English!B15)=TRIM(OLD_E!B15),0,TRIM(English!B15))</f>
        <v>Commercial services</v>
      </c>
      <c r="C15" s="21">
        <f>IF(ISNUMBER(English!C15-French!C16-Spanish!C16+English!C15),English!C15-French!C16-Spanish!C16+English!C15,)</f>
        <v>9169.29709622164</v>
      </c>
      <c r="D15" s="22">
        <f>IF(ISNUMBER(English!D15-French!D16-Spanish!D16+English!D15),English!D15-French!D16-Spanish!D16+English!D15,)</f>
        <v>194.80182723482332</v>
      </c>
      <c r="E15" s="22">
        <f>IF(ISNUMBER(English!E15-French!E16-Spanish!E16+English!E15),English!E15-French!E16-Spanish!E16+English!E15,)</f>
        <v>195.8351440734917</v>
      </c>
      <c r="F15" s="22">
        <f>IF(ISNUMBER(English!F15-French!F16-Spanish!F16+English!F15),English!F15-French!F16-Spanish!F16+English!F15,)</f>
        <v>195.3553876592179</v>
      </c>
      <c r="G15" s="22">
        <f>IF(ISNUMBER(English!G15-French!G16-Spanish!G16+English!G15),English!G15-French!G16-Spanish!G16+English!G15,)</f>
        <v>195.30051542208003</v>
      </c>
      <c r="H15" s="22">
        <f>IF(ISNUMBER(English!H15-French!H16-Spanish!H16+English!H15),English!H15-French!H16-Spanish!H16+English!H15,)</f>
        <v>195.3372171487792</v>
      </c>
    </row>
    <row r="16" spans="2:8" ht="10.5" customHeight="1">
      <c r="B16" s="20">
        <f>IF(TRIM(English!B16)=TRIM(OLD_E!B16),0,TRIM(English!B16))</f>
        <v>0</v>
      </c>
      <c r="C16" s="21">
        <f>IF(ISNUMBER(English!C16-French!C18-Spanish!C18+English!C16),English!C16-French!C18-Spanish!C18+English!C16,)</f>
        <v>-2178.30509290978</v>
      </c>
      <c r="D16" s="22">
        <f>IF(ISNUMBER(English!D16-French!D18-Spanish!D18+English!D16),English!D16-French!D18-Spanish!D18+English!D16,)</f>
        <v>-46.73755833203121</v>
      </c>
      <c r="E16" s="22">
        <f>IF(ISNUMBER(English!E16-French!E18-Spanish!E18+English!E16),English!E16-French!E18-Spanish!E18+English!E16,)</f>
        <v>-42.29017473876678</v>
      </c>
      <c r="F16" s="22">
        <f>IF(ISNUMBER(English!F16-French!F18-Spanish!F18+English!F16),English!F16-French!F18-Spanish!F18+English!F16,)</f>
        <v>-45.2174033670886</v>
      </c>
      <c r="G16" s="22">
        <f>IF(ISNUMBER(English!G16-French!G18-Spanish!G18+English!G16),English!G16-French!G18-Spanish!G18+English!G16,)</f>
        <v>-45.76474197190156</v>
      </c>
      <c r="H16" s="22">
        <f>IF(ISNUMBER(English!H16-French!H18-Spanish!H18+English!H16),English!H16-French!H18-Spanish!H18+English!H16,)</f>
        <v>-46.40530789708464</v>
      </c>
    </row>
    <row r="17" spans="2:8" ht="10.5" customHeight="1">
      <c r="B17" s="7" t="str">
        <f>IF(TRIM(English!B19)=TRIM(OLD_E!B17),0,TRIM(English!B19))</f>
        <v>Other commercial services</v>
      </c>
      <c r="C17" s="5">
        <f>IF(ISNUMBER(English!C19-French!C19-Spanish!C19+English!C19),English!C19-French!C19-Spanish!C19+English!C19,)</f>
        <v>0</v>
      </c>
      <c r="D17" s="6">
        <f>IF(ISNUMBER(English!D19-French!D19-Spanish!D19+English!D19),English!D19-French!D19-Spanish!D19+English!D19,)</f>
        <v>0</v>
      </c>
      <c r="E17" s="6">
        <f>IF(ISNUMBER(English!E19-French!E19-Spanish!E19+English!E19),English!E19-French!E19-Spanish!E19+English!E19,)</f>
        <v>0</v>
      </c>
      <c r="F17" s="6">
        <f>IF(ISNUMBER(English!F19-French!F19-Spanish!F19+English!F19),English!F19-French!F19-Spanish!F19+English!F19,)</f>
        <v>0</v>
      </c>
      <c r="G17" s="6">
        <f>IF(ISNUMBER(English!G19-French!G19-Spanish!G19+English!G19),English!G19-French!G19-Spanish!G19+English!G19,)</f>
        <v>0</v>
      </c>
      <c r="H17" s="6">
        <f>IF(ISNUMBER(English!H19-French!H19-Spanish!H19+English!H19),English!H19-French!H19-Spanish!H19+English!H19,)</f>
        <v>0</v>
      </c>
    </row>
    <row r="18" spans="2:8" ht="3.75" customHeight="1">
      <c r="B18" s="3"/>
      <c r="C18" s="11"/>
      <c r="D18" s="3"/>
      <c r="E18" s="3"/>
      <c r="F18" s="3"/>
      <c r="G18" s="3"/>
      <c r="H18" s="3"/>
    </row>
    <row r="19" spans="2:13" ht="21" customHeight="1">
      <c r="B19" s="48" t="s">
        <v>24</v>
      </c>
      <c r="C19" s="48"/>
      <c r="D19" s="48"/>
      <c r="E19" s="48"/>
      <c r="F19" s="48"/>
      <c r="G19" s="48"/>
      <c r="H19" s="48"/>
      <c r="J19" s="15"/>
      <c r="M19" s="8"/>
    </row>
    <row r="20" spans="2:8" ht="3.75" customHeight="1">
      <c r="B20" s="29"/>
      <c r="C20" s="29"/>
      <c r="D20" s="29"/>
      <c r="E20" s="29"/>
      <c r="F20" s="29"/>
      <c r="G20" s="29"/>
      <c r="H20" s="29"/>
    </row>
    <row r="21" ht="9" customHeight="1"/>
    <row r="22" spans="3:8" ht="9" customHeight="1">
      <c r="C22" s="26"/>
      <c r="H22" s="12"/>
    </row>
    <row r="23" ht="9" customHeight="1">
      <c r="C23" s="26"/>
    </row>
    <row r="24" spans="3:8" ht="9" customHeight="1">
      <c r="C24" s="27"/>
      <c r="D24" s="49"/>
      <c r="E24" s="49"/>
      <c r="F24" s="2"/>
      <c r="G24" s="49"/>
      <c r="H24" s="49"/>
    </row>
  </sheetData>
  <sheetProtection/>
  <mergeCells count="5">
    <mergeCell ref="B2:H2"/>
    <mergeCell ref="D4:H4"/>
    <mergeCell ref="B19:H19"/>
    <mergeCell ref="D24:E24"/>
    <mergeCell ref="G24:H2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 transitionEvaluation="1"/>
  <dimension ref="A1:N26"/>
  <sheetViews>
    <sheetView tabSelected="1" defaultGridColor="0" zoomScalePageLayoutView="0" colorId="22" workbookViewId="0" topLeftCell="A1">
      <selection activeCell="L35" sqref="L35"/>
    </sheetView>
  </sheetViews>
  <sheetFormatPr defaultColWidth="6.625" defaultRowHeight="9" customHeight="1"/>
  <cols>
    <col min="1" max="1" width="1.625" style="1" customWidth="1"/>
    <col min="2" max="2" width="32.625" style="1" customWidth="1"/>
    <col min="3" max="8" width="7.625" style="1" customWidth="1"/>
    <col min="9" max="9" width="1.625" style="1" customWidth="1"/>
    <col min="10" max="16384" width="6.625" style="1" customWidth="1"/>
  </cols>
  <sheetData>
    <row r="1" spans="2:8" s="32" customFormat="1" ht="15" customHeight="1">
      <c r="B1" s="33" t="str">
        <f>+'[1]Titles_ALL'!$AB$112</f>
        <v>Cuadro A24 </v>
      </c>
      <c r="C1" s="34"/>
      <c r="D1" s="34"/>
      <c r="E1" s="34"/>
      <c r="F1" s="34"/>
      <c r="G1" s="34"/>
      <c r="H1" s="34"/>
    </row>
    <row r="2" spans="2:8" s="32" customFormat="1" ht="39" customHeight="1">
      <c r="B2" s="50" t="str">
        <f>+'[1]Titles_ALL'!$AC$112</f>
        <v>Comercio mundial de servicios comerciales, por categorías, 2016</v>
      </c>
      <c r="C2" s="50"/>
      <c r="D2" s="50"/>
      <c r="E2" s="50"/>
      <c r="F2" s="50"/>
      <c r="G2" s="50"/>
      <c r="H2" s="50"/>
    </row>
    <row r="3" spans="2:8" s="32" customFormat="1" ht="21" customHeight="1">
      <c r="B3" s="36" t="str">
        <f>+'[1]Titles_ALL'!$AE$112</f>
        <v>(Miles de millones de dólares y porcentajes)</v>
      </c>
      <c r="C3" s="34"/>
      <c r="D3" s="34"/>
      <c r="E3" s="34"/>
      <c r="F3" s="34"/>
      <c r="G3" s="34"/>
      <c r="H3" s="34"/>
    </row>
    <row r="4" spans="2:8" ht="21" customHeight="1">
      <c r="B4" s="23"/>
      <c r="C4" s="51" t="s">
        <v>9</v>
      </c>
      <c r="D4" s="46" t="s">
        <v>10</v>
      </c>
      <c r="E4" s="46"/>
      <c r="F4" s="47"/>
      <c r="G4" s="47"/>
      <c r="H4" s="47"/>
    </row>
    <row r="5" spans="2:8" ht="2.25" customHeight="1">
      <c r="B5" s="24"/>
      <c r="C5" s="52"/>
      <c r="D5" s="9"/>
      <c r="E5" s="9"/>
      <c r="F5" s="9"/>
      <c r="G5" s="9"/>
      <c r="H5" s="9"/>
    </row>
    <row r="6" spans="2:8" ht="13.5" customHeight="1">
      <c r="B6" s="25"/>
      <c r="C6" s="10">
        <f>+'[2]years'!$C$3</f>
        <v>2016</v>
      </c>
      <c r="D6" s="18">
        <v>2005</v>
      </c>
      <c r="E6" s="18">
        <f>+'[2]years'!$C$12</f>
        <v>2010</v>
      </c>
      <c r="F6" s="18" t="str">
        <f>+[2]!YMAX2</f>
        <v>2014</v>
      </c>
      <c r="G6" s="18" t="str">
        <f>+'[2]years'!$C$4</f>
        <v>2015</v>
      </c>
      <c r="H6" s="10">
        <f>+'[2]years'!$C$3</f>
        <v>2016</v>
      </c>
    </row>
    <row r="7" spans="2:8" ht="3.75" customHeight="1">
      <c r="B7" s="3"/>
      <c r="C7" s="3"/>
      <c r="D7" s="3"/>
      <c r="E7" s="3"/>
      <c r="F7" s="3"/>
      <c r="G7" s="3"/>
      <c r="H7" s="3"/>
    </row>
    <row r="8" spans="1:8" ht="12" customHeight="1">
      <c r="A8" s="3"/>
      <c r="B8" s="19" t="s">
        <v>20</v>
      </c>
      <c r="C8" s="13"/>
      <c r="D8" s="14"/>
      <c r="E8" s="14"/>
      <c r="F8" s="14"/>
      <c r="G8" s="14"/>
      <c r="H8" s="14"/>
    </row>
    <row r="9" spans="2:8" ht="12" customHeight="1">
      <c r="B9" s="4" t="s">
        <v>51</v>
      </c>
      <c r="C9" s="37">
        <v>4807.689960473071</v>
      </c>
      <c r="D9" s="40">
        <v>100</v>
      </c>
      <c r="E9" s="40">
        <v>100</v>
      </c>
      <c r="F9" s="40">
        <v>100</v>
      </c>
      <c r="G9" s="40">
        <v>100</v>
      </c>
      <c r="H9" s="40">
        <v>100</v>
      </c>
    </row>
    <row r="10" spans="2:14" ht="10.5" customHeight="1">
      <c r="B10" s="20" t="s">
        <v>52</v>
      </c>
      <c r="C10" s="38">
        <v>166.01112910856</v>
      </c>
      <c r="D10" s="41">
        <v>3.5861485421793913</v>
      </c>
      <c r="E10" s="41">
        <v>3.576191547740458</v>
      </c>
      <c r="F10" s="41">
        <v>3.3306469346132834</v>
      </c>
      <c r="G10" s="41">
        <v>3.368040778441879</v>
      </c>
      <c r="H10" s="41">
        <v>3.4530331713034323</v>
      </c>
      <c r="J10" s="28"/>
      <c r="K10" s="12"/>
      <c r="L10" s="12"/>
      <c r="M10" s="12"/>
      <c r="N10" s="12"/>
    </row>
    <row r="11" spans="2:14" ht="10.5" customHeight="1">
      <c r="B11" s="20" t="s">
        <v>53</v>
      </c>
      <c r="C11" s="38">
        <v>852.55397323889</v>
      </c>
      <c r="D11" s="41">
        <v>22.354839320936506</v>
      </c>
      <c r="E11" s="41">
        <v>21.49610940849811</v>
      </c>
      <c r="F11" s="41">
        <v>19.48790601335334</v>
      </c>
      <c r="G11" s="41">
        <v>18.594808993952576</v>
      </c>
      <c r="H11" s="41">
        <v>17.733131301066674</v>
      </c>
      <c r="J11" s="28"/>
      <c r="K11" s="12"/>
      <c r="L11" s="12"/>
      <c r="M11" s="12"/>
      <c r="N11" s="12"/>
    </row>
    <row r="12" spans="2:14" ht="10.5" customHeight="1">
      <c r="B12" s="20" t="s">
        <v>16</v>
      </c>
      <c r="C12" s="38">
        <v>1205.48046316297</v>
      </c>
      <c r="D12" s="41">
        <v>26.566440819920313</v>
      </c>
      <c r="E12" s="41">
        <v>24.794303130004305</v>
      </c>
      <c r="F12" s="41">
        <v>24.431528549958426</v>
      </c>
      <c r="G12" s="41">
        <v>24.734156348689105</v>
      </c>
      <c r="H12" s="41">
        <v>25.074005875461076</v>
      </c>
      <c r="J12" s="28"/>
      <c r="K12" s="12"/>
      <c r="L12" s="12"/>
      <c r="M12" s="12"/>
      <c r="N12" s="12"/>
    </row>
    <row r="13" spans="2:14" ht="10.5" customHeight="1">
      <c r="B13" s="20" t="s">
        <v>17</v>
      </c>
      <c r="C13" s="38">
        <v>2583.64399673255</v>
      </c>
      <c r="D13" s="41">
        <v>47.49256445926956</v>
      </c>
      <c r="E13" s="41">
        <v>50.13338379744901</v>
      </c>
      <c r="F13" s="41">
        <v>52.74991954062311</v>
      </c>
      <c r="G13" s="41">
        <v>53.302993013089065</v>
      </c>
      <c r="H13" s="41">
        <v>53.73982136897868</v>
      </c>
      <c r="J13" s="28"/>
      <c r="K13" s="12"/>
      <c r="L13" s="12"/>
      <c r="M13" s="12"/>
      <c r="N13" s="12"/>
    </row>
    <row r="14" spans="1:8" ht="12" customHeight="1">
      <c r="A14" s="3"/>
      <c r="B14" s="19" t="s">
        <v>23</v>
      </c>
      <c r="C14" s="39"/>
      <c r="D14" s="42"/>
      <c r="E14" s="42"/>
      <c r="F14" s="42"/>
      <c r="G14" s="42"/>
      <c r="H14" s="42"/>
    </row>
    <row r="15" spans="2:8" ht="12" customHeight="1">
      <c r="B15" s="4" t="s">
        <v>51</v>
      </c>
      <c r="C15" s="37">
        <v>4694.08606821598</v>
      </c>
      <c r="D15" s="40">
        <v>100</v>
      </c>
      <c r="E15" s="40">
        <v>100</v>
      </c>
      <c r="F15" s="40">
        <v>100</v>
      </c>
      <c r="G15" s="40">
        <v>100</v>
      </c>
      <c r="H15" s="40">
        <v>100</v>
      </c>
    </row>
    <row r="16" spans="2:14" ht="10.5" customHeight="1">
      <c r="B16" s="20" t="s">
        <v>52</v>
      </c>
      <c r="C16" s="38">
        <v>109.43752010516</v>
      </c>
      <c r="D16" s="41">
        <v>2.5990863825883386</v>
      </c>
      <c r="E16" s="41">
        <v>2.082427963254145</v>
      </c>
      <c r="F16" s="41">
        <v>2.3223061703910512</v>
      </c>
      <c r="G16" s="41">
        <v>2.3497422889599866</v>
      </c>
      <c r="H16" s="41">
        <v>2.331391425610406</v>
      </c>
      <c r="J16" s="28"/>
      <c r="K16" s="12"/>
      <c r="L16" s="12"/>
      <c r="M16" s="12"/>
      <c r="N16" s="12"/>
    </row>
    <row r="17" spans="2:14" ht="10.5" customHeight="1">
      <c r="B17" s="20" t="s">
        <v>53</v>
      </c>
      <c r="C17" s="38">
        <v>1024.59490356526</v>
      </c>
      <c r="D17" s="41">
        <v>27.50776317234593</v>
      </c>
      <c r="E17" s="41">
        <v>26.516529226736758</v>
      </c>
      <c r="F17" s="41">
        <v>23.894128625611444</v>
      </c>
      <c r="G17" s="41">
        <v>22.912479485763797</v>
      </c>
      <c r="H17" s="41">
        <v>21.827356564739432</v>
      </c>
      <c r="J17" s="28"/>
      <c r="K17" s="12"/>
      <c r="L17" s="12"/>
      <c r="M17" s="12"/>
      <c r="N17" s="12"/>
    </row>
    <row r="18" spans="2:14" ht="10.5" customHeight="1">
      <c r="B18" s="20" t="s">
        <v>16</v>
      </c>
      <c r="C18" s="38">
        <v>1198.59006656005</v>
      </c>
      <c r="D18" s="41">
        <v>25.967865548603946</v>
      </c>
      <c r="E18" s="41">
        <v>23.227515332637534</v>
      </c>
      <c r="F18" s="41">
        <v>24.931007853935352</v>
      </c>
      <c r="G18" s="41">
        <v>25.232113274910766</v>
      </c>
      <c r="H18" s="41">
        <v>25.534045374152726</v>
      </c>
      <c r="J18" s="28"/>
      <c r="K18" s="12"/>
      <c r="L18" s="12"/>
      <c r="M18" s="12"/>
      <c r="N18" s="12"/>
    </row>
    <row r="19" spans="2:14" ht="10.5" customHeight="1">
      <c r="B19" s="7" t="s">
        <v>17</v>
      </c>
      <c r="C19" s="37">
        <v>2361.4638278450698</v>
      </c>
      <c r="D19" s="40">
        <v>43.92530186905658</v>
      </c>
      <c r="E19" s="40">
        <v>48.17352780395067</v>
      </c>
      <c r="F19" s="40">
        <v>48.852558755421654</v>
      </c>
      <c r="G19" s="40">
        <v>49.50567295482139</v>
      </c>
      <c r="H19" s="40">
        <v>50.307211958355936</v>
      </c>
      <c r="J19" s="28"/>
      <c r="K19" s="12"/>
      <c r="L19" s="12"/>
      <c r="M19" s="12"/>
      <c r="N19" s="12"/>
    </row>
    <row r="20" spans="2:8" ht="3.75" customHeight="1">
      <c r="B20" s="3"/>
      <c r="C20" s="11"/>
      <c r="D20" s="3"/>
      <c r="E20" s="3"/>
      <c r="F20" s="3"/>
      <c r="G20" s="3"/>
      <c r="H20" s="3"/>
    </row>
    <row r="21" spans="2:8" ht="12" customHeight="1">
      <c r="B21" s="48" t="s">
        <v>29</v>
      </c>
      <c r="C21" s="48"/>
      <c r="D21" s="48"/>
      <c r="E21" s="48"/>
      <c r="F21" s="48"/>
      <c r="G21" s="48"/>
      <c r="H21" s="48"/>
    </row>
    <row r="22" spans="2:8" ht="3.75" customHeight="1">
      <c r="B22" s="29"/>
      <c r="C22" s="29"/>
      <c r="D22" s="29"/>
      <c r="E22" s="29"/>
      <c r="F22" s="29"/>
      <c r="G22" s="29"/>
      <c r="H22" s="29"/>
    </row>
    <row r="26" spans="3:8" ht="9" customHeight="1">
      <c r="C26" s="8"/>
      <c r="D26" s="49"/>
      <c r="E26" s="49"/>
      <c r="F26" s="2"/>
      <c r="G26" s="49"/>
      <c r="H26" s="49"/>
    </row>
  </sheetData>
  <sheetProtection/>
  <mergeCells count="5">
    <mergeCell ref="D26:E26"/>
    <mergeCell ref="G26:H26"/>
    <mergeCell ref="D4:H4"/>
    <mergeCell ref="B2:H2"/>
    <mergeCell ref="B21:H21"/>
  </mergeCells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M24"/>
  <sheetViews>
    <sheetView zoomScalePageLayoutView="0" workbookViewId="0" topLeftCell="A1">
      <selection activeCell="D1" sqref="D1:D16384"/>
    </sheetView>
  </sheetViews>
  <sheetFormatPr defaultColWidth="6.625" defaultRowHeight="15"/>
  <cols>
    <col min="1" max="1" width="1.625" style="1" customWidth="1"/>
    <col min="2" max="2" width="29.875" style="1" customWidth="1"/>
    <col min="3" max="8" width="7.625" style="1" customWidth="1"/>
    <col min="9" max="9" width="1.625" style="1" customWidth="1"/>
    <col min="10" max="16384" width="6.625" style="1" customWidth="1"/>
  </cols>
  <sheetData>
    <row r="1" spans="2:8" ht="15" customHeight="1">
      <c r="B1" s="16">
        <f>IF(TRIM(Spanish!B1)=TRIM(OLD_S!B1),0,TRIM(Spanish!B1))</f>
        <v>0</v>
      </c>
      <c r="C1" s="2"/>
      <c r="D1" s="2"/>
      <c r="E1" s="2"/>
      <c r="F1" s="2"/>
      <c r="G1" s="2"/>
      <c r="H1" s="2"/>
    </row>
    <row r="2" spans="2:8" ht="39" customHeight="1">
      <c r="B2" s="44" t="str">
        <f>IF(TRIM(Spanish!B2)=TRIM(OLD_S!B2),0,TRIM(Spanish!B2))</f>
        <v>Comercio mundial de servicios comerciales, por categorías, 2016</v>
      </c>
      <c r="C2" s="44">
        <f>IF(TRIM(Spanish!C2)=TRIM(OLD_S!C2),0,TRIM(Spanish!C2))</f>
        <v>0</v>
      </c>
      <c r="D2" s="44">
        <f>IF(TRIM(Spanish!D2)=TRIM(OLD_S!D2),0,TRIM(Spanish!D2))</f>
        <v>0</v>
      </c>
      <c r="E2" s="44">
        <f>IF(TRIM(Spanish!E2)=TRIM(OLD_S!E2),0,TRIM(Spanish!E2))</f>
        <v>0</v>
      </c>
      <c r="F2" s="44">
        <f>IF(TRIM(Spanish!F2)=TRIM(OLD_S!F2),0,TRIM(Spanish!F2))</f>
        <v>0</v>
      </c>
      <c r="G2" s="44">
        <f>IF(TRIM(Spanish!G2)=TRIM(OLD_S!G2),0,TRIM(Spanish!G2))</f>
        <v>0</v>
      </c>
      <c r="H2" s="44">
        <f>IF(TRIM(Spanish!H2)=TRIM(OLD_S!H2),0,TRIM(Spanish!H2))</f>
        <v>0</v>
      </c>
    </row>
    <row r="3" spans="2:8" ht="21" customHeight="1">
      <c r="B3" s="17">
        <f>IF(TRIM(Spanish!B3)=TRIM(OLD_S!B3),0,TRIM(Spanish!B3))</f>
        <v>0</v>
      </c>
      <c r="C3" s="2"/>
      <c r="D3" s="2"/>
      <c r="E3" s="2"/>
      <c r="F3" s="2"/>
      <c r="G3" s="2"/>
      <c r="H3" s="2"/>
    </row>
    <row r="4" spans="2:8" ht="21" customHeight="1">
      <c r="B4" s="23"/>
      <c r="C4" s="31">
        <f>IF(TRIM(Spanish!C4)=TRIM(OLD_S!C4),0,TRIM(Spanish!C4))</f>
        <v>0</v>
      </c>
      <c r="D4" s="45">
        <f>IF(TRIM(Spanish!D4)=TRIM(OLD_S!D4),0,TRIM(Spanish!D4))</f>
        <v>0</v>
      </c>
      <c r="E4" s="46"/>
      <c r="F4" s="47"/>
      <c r="G4" s="47"/>
      <c r="H4" s="47"/>
    </row>
    <row r="5" spans="2:8" ht="2.25" customHeight="1">
      <c r="B5" s="24"/>
      <c r="C5" s="9"/>
      <c r="D5" s="9"/>
      <c r="E5" s="9"/>
      <c r="F5" s="9"/>
      <c r="G5" s="9"/>
      <c r="H5" s="9"/>
    </row>
    <row r="6" spans="2:8" ht="13.5" customHeight="1">
      <c r="B6" s="25"/>
      <c r="C6" s="10" t="str">
        <f>IF(TRIM(Spanish!C6)=TRIM(OLD_S!C6),0,TRIM(Spanish!C6))</f>
        <v>2016</v>
      </c>
      <c r="D6" s="18">
        <f>IF(TRIM(Spanish!D6)=TRIM(OLD_S!D6),0,TRIM(Spanish!D6))</f>
        <v>0</v>
      </c>
      <c r="E6" s="18">
        <f>IF(TRIM(Spanish!E6)=TRIM(OLD_S!E6),0,TRIM(Spanish!E6))</f>
        <v>0</v>
      </c>
      <c r="F6" s="18" t="str">
        <f>IF(TRIM(Spanish!F6)=TRIM(OLD_S!F6),0,TRIM(Spanish!F6))</f>
        <v>2014</v>
      </c>
      <c r="G6" s="18" t="str">
        <f>IF(TRIM(Spanish!G6)=TRIM(OLD_S!G6),0,TRIM(Spanish!G6))</f>
        <v>2015</v>
      </c>
      <c r="H6" s="10" t="str">
        <f>IF(TRIM(Spanish!H6)=TRIM(OLD_S!H6),0,TRIM(Spanish!H6))</f>
        <v>2016</v>
      </c>
    </row>
    <row r="7" spans="2:8" ht="3.75" customHeight="1">
      <c r="B7" s="3"/>
      <c r="C7" s="3"/>
      <c r="D7" s="3"/>
      <c r="E7" s="3"/>
      <c r="F7" s="3"/>
      <c r="G7" s="3"/>
      <c r="H7" s="3"/>
    </row>
    <row r="8" spans="1:8" ht="12" customHeight="1">
      <c r="A8" s="3"/>
      <c r="B8" s="19">
        <f>IF(TRIM(Spanish!B8)=TRIM(OLD_S!B8),0,TRIM(Spanish!B8))</f>
        <v>0</v>
      </c>
      <c r="C8" s="13"/>
      <c r="D8" s="14"/>
      <c r="E8" s="14"/>
      <c r="F8" s="14"/>
      <c r="G8" s="14"/>
      <c r="H8" s="14"/>
    </row>
    <row r="9" spans="2:8" ht="12" customHeight="1">
      <c r="B9" s="4" t="str">
        <f>IF(TRIM(Spanish!B9)=TRIM(OLD_S!B9),0,TRIM(Spanish!B9))</f>
        <v>Servicios comerciales</v>
      </c>
      <c r="C9" s="5"/>
      <c r="D9" s="6">
        <f>IF(ISNUMBER(Spanish!D9-OLD_S!D9),Spanish!D9-OLD_S!D9,)</f>
        <v>0</v>
      </c>
      <c r="E9" s="6">
        <f>IF(ISNUMBER(Spanish!E9-OLD_S!F9),Spanish!E9-OLD_S!F9,)</f>
        <v>0</v>
      </c>
      <c r="F9" s="6">
        <f>IF(ISNUMBER(Spanish!F9-OLD_S!G9),Spanish!F9-OLD_S!G9,)</f>
        <v>0</v>
      </c>
      <c r="G9" s="6">
        <f>IF(ISNUMBER(Spanish!G9-OLD_S!H9),Spanish!G9-OLD_S!H9,)</f>
        <v>0</v>
      </c>
      <c r="H9" s="6"/>
    </row>
    <row r="10" spans="2:8" ht="10.5" customHeight="1">
      <c r="B10" s="20" t="str">
        <f>IF(TRIM(Spanish!B10)=TRIM(OLD_S!B10),0,TRIM(Spanish!B10))</f>
        <v>Servicios relacionados con los bienes</v>
      </c>
      <c r="C10" s="21"/>
      <c r="D10" s="22">
        <f>IF(ISNUMBER(Spanish!D10-OLD_S!D10),Spanish!D10-OLD_S!D10,)</f>
        <v>0.28614854217939145</v>
      </c>
      <c r="E10" s="22">
        <f>IF(ISNUMBER(Spanish!E10-OLD_S!F10),Spanish!E10-OLD_S!F10,)</f>
        <v>0.076191547740458</v>
      </c>
      <c r="F10" s="22">
        <f>IF(ISNUMBER(Spanish!F10-OLD_S!G10),Spanish!F10-OLD_S!G10,)</f>
        <v>0.030646934613283605</v>
      </c>
      <c r="G10" s="22">
        <f>IF(ISNUMBER(Spanish!G10-OLD_S!H10),Spanish!G10-OLD_S!H10,)</f>
        <v>0.16804077844187892</v>
      </c>
      <c r="H10" s="22"/>
    </row>
    <row r="11" spans="2:8" ht="10.5" customHeight="1">
      <c r="B11" s="20" t="str">
        <f>IF(TRIM(Spanish!B12)=TRIM(OLD_S!B11),0,TRIM(Spanish!B12))</f>
        <v>Viajes</v>
      </c>
      <c r="C11" s="21"/>
      <c r="D11" s="22">
        <f>IF(ISNUMBER(Spanish!D12-OLD_S!D11),Spanish!D12-OLD_S!D11,)</f>
        <v>4.1664408199203145</v>
      </c>
      <c r="E11" s="22">
        <f>IF(ISNUMBER(Spanish!E12-OLD_S!F11),Spanish!E12-OLD_S!F11,)</f>
        <v>4.894303130004307</v>
      </c>
      <c r="F11" s="22">
        <f>IF(ISNUMBER(Spanish!F12-OLD_S!G11),Spanish!F12-OLD_S!G11,)</f>
        <v>5.231528549958426</v>
      </c>
      <c r="G11" s="22">
        <f>IF(ISNUMBER(Spanish!G12-OLD_S!H11),Spanish!G12-OLD_S!H11,)</f>
        <v>6.334156348689106</v>
      </c>
      <c r="H11" s="22"/>
    </row>
    <row r="12" spans="2:8" ht="10.5" customHeight="1">
      <c r="B12" s="7" t="str">
        <f>IF(TRIM(Spanish!B13)=TRIM(OLD_S!B12),0,TRIM(Spanish!B13))</f>
        <v>Otros servicios comerciales</v>
      </c>
      <c r="C12" s="5"/>
      <c r="D12" s="6">
        <f>IF(ISNUMBER(Spanish!D13-OLD_S!D12),Spanish!D13-OLD_S!D12,)</f>
        <v>20.99256445926956</v>
      </c>
      <c r="E12" s="6">
        <f>IF(ISNUMBER(Spanish!E13-OLD_S!F12),Spanish!E13-OLD_S!F12,)</f>
        <v>24.933383797449007</v>
      </c>
      <c r="F12" s="6">
        <f>IF(ISNUMBER(Spanish!F13-OLD_S!G12),Spanish!F13-OLD_S!G12,)</f>
        <v>27.14991954062311</v>
      </c>
      <c r="G12" s="6">
        <f>IF(ISNUMBER(Spanish!G13-OLD_S!H12),Spanish!G13-OLD_S!H12,)</f>
        <v>27.402993013089066</v>
      </c>
      <c r="H12" s="6"/>
    </row>
    <row r="13" spans="1:8" ht="12" customHeight="1">
      <c r="A13" s="3"/>
      <c r="B13" s="19" t="str">
        <f>IF(TRIM(Spanish!B14)=TRIM(OLD_S!B13),0,TRIM(Spanish!B14))</f>
        <v>Importaciones</v>
      </c>
      <c r="C13" s="13"/>
      <c r="D13" s="14"/>
      <c r="E13" s="14"/>
      <c r="F13" s="14"/>
      <c r="G13" s="14"/>
      <c r="H13" s="14"/>
    </row>
    <row r="14" spans="2:8" ht="12" customHeight="1">
      <c r="B14" s="4" t="str">
        <f>IF(TRIM(Spanish!B15)=TRIM(OLD_S!B14),0,TRIM(Spanish!B15))</f>
        <v>Servicios comerciales</v>
      </c>
      <c r="C14" s="5"/>
      <c r="D14" s="6">
        <f>IF(ISNUMBER(Spanish!D15-OLD_S!D14),Spanish!D15-OLD_S!D14,)</f>
        <v>100</v>
      </c>
      <c r="E14" s="6">
        <f>IF(ISNUMBER(Spanish!E15-OLD_S!F14),Spanish!E15-OLD_S!F14,)</f>
        <v>100</v>
      </c>
      <c r="F14" s="6">
        <f>IF(ISNUMBER(Spanish!F15-OLD_S!G14),Spanish!F15-OLD_S!G14,)</f>
        <v>100</v>
      </c>
      <c r="G14" s="6">
        <f>IF(ISNUMBER(Spanish!G15-OLD_S!H14),Spanish!G15-OLD_S!H14,)</f>
        <v>100</v>
      </c>
      <c r="H14" s="6"/>
    </row>
    <row r="15" spans="2:8" ht="10.5" customHeight="1">
      <c r="B15" s="20" t="str">
        <f>IF(TRIM(Spanish!B16)=TRIM(OLD_S!B15),0,TRIM(Spanish!B16))</f>
        <v>Servicios relacionados con los bienes</v>
      </c>
      <c r="C15" s="21"/>
      <c r="D15" s="22">
        <f>IF(ISNUMBER(Spanish!D16-OLD_S!D15),Spanish!D16-OLD_S!D15,)</f>
        <v>-97.40091361741166</v>
      </c>
      <c r="E15" s="22">
        <f>IF(ISNUMBER(Spanish!E16-OLD_S!F15),Spanish!E16-OLD_S!F15,)</f>
        <v>-97.91757203674585</v>
      </c>
      <c r="F15" s="22">
        <f>IF(ISNUMBER(Spanish!F16-OLD_S!G15),Spanish!F16-OLD_S!G15,)</f>
        <v>-97.67769382960896</v>
      </c>
      <c r="G15" s="22">
        <f>IF(ISNUMBER(Spanish!G16-OLD_S!H15),Spanish!G16-OLD_S!H15,)</f>
        <v>-97.65025771104001</v>
      </c>
      <c r="H15" s="22"/>
    </row>
    <row r="16" spans="2:8" ht="10.5" customHeight="1">
      <c r="B16" s="20" t="str">
        <f>IF(TRIM(Spanish!B18)=TRIM(OLD_S!B16),0,TRIM(Spanish!B18))</f>
        <v>Viajes</v>
      </c>
      <c r="C16" s="21"/>
      <c r="D16" s="22">
        <f>IF(ISNUMBER(Spanish!D18-OLD_S!D16),Spanish!D18-OLD_S!D16,)</f>
        <v>23.367865548603945</v>
      </c>
      <c r="E16" s="22">
        <f>IF(ISNUMBER(Spanish!E18-OLD_S!F16),Spanish!E18-OLD_S!F16,)</f>
        <v>20.927515332637533</v>
      </c>
      <c r="F16" s="22">
        <f>IF(ISNUMBER(Spanish!F18-OLD_S!G16),Spanish!F18-OLD_S!G16,)</f>
        <v>22.83100785393535</v>
      </c>
      <c r="G16" s="22">
        <f>IF(ISNUMBER(Spanish!G18-OLD_S!H16),Spanish!G18-OLD_S!H16,)</f>
        <v>23.132113274910765</v>
      </c>
      <c r="H16" s="22"/>
    </row>
    <row r="17" spans="2:8" ht="10.5" customHeight="1">
      <c r="B17" s="7" t="str">
        <f>IF(TRIM(Spanish!B19)=TRIM(OLD_S!B17),0,TRIM(Spanish!B19))</f>
        <v>Otros servicios comerciales</v>
      </c>
      <c r="C17" s="5"/>
      <c r="D17" s="6">
        <f>IF(ISNUMBER(Spanish!D19-OLD_S!D17),Spanish!D19-OLD_S!D17,)</f>
        <v>16.82530186905658</v>
      </c>
      <c r="E17" s="6">
        <f>IF(ISNUMBER(Spanish!E19-OLD_S!F17),Spanish!E19-OLD_S!F17,)</f>
        <v>22.37352780395067</v>
      </c>
      <c r="F17" s="6">
        <f>IF(ISNUMBER(Spanish!F19-OLD_S!G17),Spanish!F19-OLD_S!G17,)</f>
        <v>24.252558755421653</v>
      </c>
      <c r="G17" s="6">
        <f>IF(ISNUMBER(Spanish!G19-OLD_S!H17),Spanish!G19-OLD_S!H17,)</f>
        <v>25.90567295482139</v>
      </c>
      <c r="H17" s="6"/>
    </row>
    <row r="18" spans="2:8" ht="3.75" customHeight="1">
      <c r="B18" s="3"/>
      <c r="C18" s="11"/>
      <c r="D18" s="3"/>
      <c r="E18" s="3"/>
      <c r="F18" s="3"/>
      <c r="G18" s="3"/>
      <c r="H18" s="3"/>
    </row>
    <row r="19" spans="2:13" ht="21" customHeight="1">
      <c r="B19" s="48" t="s">
        <v>26</v>
      </c>
      <c r="C19" s="48"/>
      <c r="D19" s="48"/>
      <c r="E19" s="48"/>
      <c r="F19" s="48"/>
      <c r="G19" s="48"/>
      <c r="H19" s="48"/>
      <c r="J19" s="15"/>
      <c r="M19" s="8"/>
    </row>
    <row r="20" spans="2:8" ht="3.75" customHeight="1">
      <c r="B20" s="29"/>
      <c r="C20" s="29"/>
      <c r="D20" s="29"/>
      <c r="E20" s="29"/>
      <c r="F20" s="29"/>
      <c r="G20" s="29"/>
      <c r="H20" s="29"/>
    </row>
    <row r="21" ht="9" customHeight="1"/>
    <row r="22" spans="3:8" ht="9" customHeight="1">
      <c r="C22" s="26"/>
      <c r="H22" s="12"/>
    </row>
    <row r="23" ht="9" customHeight="1">
      <c r="C23" s="26"/>
    </row>
    <row r="24" spans="3:8" ht="9" customHeight="1">
      <c r="C24" s="27"/>
      <c r="D24" s="49"/>
      <c r="E24" s="49"/>
      <c r="F24" s="2"/>
      <c r="G24" s="49"/>
      <c r="H24" s="49"/>
    </row>
  </sheetData>
  <sheetProtection/>
  <mergeCells count="5">
    <mergeCell ref="B2:H2"/>
    <mergeCell ref="D4:H4"/>
    <mergeCell ref="B19:H19"/>
    <mergeCell ref="D24:E24"/>
    <mergeCell ref="G24:H2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M24"/>
  <sheetViews>
    <sheetView zoomScalePageLayoutView="0" workbookViewId="0" topLeftCell="A1">
      <selection activeCell="D1" sqref="D1:D16384"/>
    </sheetView>
  </sheetViews>
  <sheetFormatPr defaultColWidth="6.625" defaultRowHeight="15"/>
  <cols>
    <col min="1" max="1" width="1.625" style="1" customWidth="1"/>
    <col min="2" max="2" width="29.875" style="1" customWidth="1"/>
    <col min="3" max="8" width="7.625" style="1" customWidth="1"/>
    <col min="9" max="9" width="1.625" style="1" customWidth="1"/>
    <col min="10" max="16384" width="6.625" style="1" customWidth="1"/>
  </cols>
  <sheetData>
    <row r="1" spans="2:8" ht="15" customHeight="1">
      <c r="B1" s="16">
        <f>IF(TRIM(French!B1)=TRIM(OLD_F!B1),0,TRIM(French!B1))</f>
        <v>0</v>
      </c>
      <c r="C1" s="2"/>
      <c r="D1" s="2"/>
      <c r="E1" s="2"/>
      <c r="F1" s="2"/>
      <c r="G1" s="2"/>
      <c r="H1" s="2"/>
    </row>
    <row r="2" spans="2:8" ht="39" customHeight="1">
      <c r="B2" s="44" t="str">
        <f>IF(TRIM(French!B2)=TRIM(OLD_F!B2),0,TRIM(French!B2))</f>
        <v>Commerce mondial des services commerciaux, par catégorie, 2016</v>
      </c>
      <c r="C2" s="44">
        <f>IF(TRIM(French!C2)=TRIM(OLD_F!C2),0,TRIM(French!C2))</f>
        <v>0</v>
      </c>
      <c r="D2" s="44">
        <f>IF(TRIM(French!D2)=TRIM(OLD_F!D2),0,TRIM(French!D2))</f>
        <v>0</v>
      </c>
      <c r="E2" s="44">
        <f>IF(TRIM(French!E2)=TRIM(OLD_F!E2),0,TRIM(French!E2))</f>
        <v>0</v>
      </c>
      <c r="F2" s="44">
        <f>IF(TRIM(French!F2)=TRIM(OLD_F!F2),0,TRIM(French!F2))</f>
        <v>0</v>
      </c>
      <c r="G2" s="44">
        <f>IF(TRIM(French!G2)=TRIM(OLD_F!G2),0,TRIM(French!G2))</f>
        <v>0</v>
      </c>
      <c r="H2" s="44">
        <f>IF(TRIM(French!H2)=TRIM(OLD_F!H2),0,TRIM(French!H2))</f>
        <v>0</v>
      </c>
    </row>
    <row r="3" spans="2:8" ht="21" customHeight="1">
      <c r="B3" s="17">
        <f>IF(TRIM(French!B3)=TRIM(OLD_F!B3),0,TRIM(French!B3))</f>
        <v>0</v>
      </c>
      <c r="C3" s="2"/>
      <c r="D3" s="2"/>
      <c r="E3" s="2"/>
      <c r="F3" s="2"/>
      <c r="G3" s="2"/>
      <c r="H3" s="2"/>
    </row>
    <row r="4" spans="2:8" ht="21" customHeight="1">
      <c r="B4" s="23"/>
      <c r="C4" s="31">
        <f>IF(TRIM(French!C4)=TRIM(OLD_F!C4),0,TRIM(French!C4))</f>
        <v>0</v>
      </c>
      <c r="D4" s="45">
        <f>IF(TRIM(French!D4)=TRIM(OLD_F!D4),0,TRIM(French!D4))</f>
        <v>0</v>
      </c>
      <c r="E4" s="46"/>
      <c r="F4" s="47"/>
      <c r="G4" s="47"/>
      <c r="H4" s="47"/>
    </row>
    <row r="5" spans="2:8" ht="2.25" customHeight="1">
      <c r="B5" s="24"/>
      <c r="C5" s="9">
        <f>IF(TRIM(French!C5)=TRIM(OLD_F!C5),0,TRIM(French!C5))</f>
        <v>0</v>
      </c>
      <c r="D5" s="9">
        <f>IF(TRIM(French!D5)=TRIM(OLD_F!D5),0,TRIM(French!D5))</f>
        <v>0</v>
      </c>
      <c r="E5" s="9"/>
      <c r="F5" s="9"/>
      <c r="G5" s="9"/>
      <c r="H5" s="9"/>
    </row>
    <row r="6" spans="2:8" ht="13.5" customHeight="1">
      <c r="B6" s="25"/>
      <c r="C6" s="10" t="str">
        <f>IF(TRIM(French!C6)=TRIM(OLD_F!C6),0,TRIM(French!C6))</f>
        <v>2016</v>
      </c>
      <c r="D6" s="18">
        <f>IF(TRIM(French!D6)=TRIM(OLD_F!D6),0,TRIM(French!D6))</f>
        <v>0</v>
      </c>
      <c r="E6" s="18">
        <f>IF(TRIM(French!E6)=TRIM(OLD_F!E6),0,TRIM(French!E6))</f>
        <v>0</v>
      </c>
      <c r="F6" s="18" t="str">
        <f>IF(TRIM(French!F6)=TRIM(OLD_F!F6),0,TRIM(French!F6))</f>
        <v>2014</v>
      </c>
      <c r="G6" s="18" t="str">
        <f>IF(TRIM(French!G6)=TRIM(OLD_F!G6),0,TRIM(French!G6))</f>
        <v>2015</v>
      </c>
      <c r="H6" s="10" t="str">
        <f>IF(TRIM(French!H6)=TRIM(OLD_F!H6),0,TRIM(French!H6))</f>
        <v>2016</v>
      </c>
    </row>
    <row r="7" spans="2:8" ht="3.75" customHeight="1">
      <c r="B7" s="3"/>
      <c r="C7" s="3"/>
      <c r="D7" s="3"/>
      <c r="E7" s="3"/>
      <c r="F7" s="3"/>
      <c r="G7" s="3"/>
      <c r="H7" s="3"/>
    </row>
    <row r="8" spans="1:8" ht="12" customHeight="1">
      <c r="A8" s="3"/>
      <c r="B8" s="19">
        <f>IF(TRIM(French!B8)=TRIM(OLD_F!B8),0,TRIM(French!B8))</f>
        <v>0</v>
      </c>
      <c r="C8" s="13"/>
      <c r="D8" s="14"/>
      <c r="E8" s="14"/>
      <c r="F8" s="14"/>
      <c r="G8" s="14"/>
      <c r="H8" s="14"/>
    </row>
    <row r="9" spans="2:8" ht="12" customHeight="1">
      <c r="B9" s="4" t="str">
        <f>IF(TRIM(French!B9)=TRIM(OLD_F!B9),0,TRIM(French!B9))</f>
        <v>Services commerciaux</v>
      </c>
      <c r="C9" s="5"/>
      <c r="D9" s="6">
        <f>IF(ISNUMBER(French!D9-OLD_F!D9),French!D9-OLD_F!D9,)</f>
        <v>0</v>
      </c>
      <c r="E9" s="6">
        <f>IF(ISNUMBER(French!E9-OLD_F!F9),French!E9-OLD_F!F9,)</f>
        <v>0</v>
      </c>
      <c r="F9" s="6">
        <f>IF(ISNUMBER(French!F9-OLD_F!G9),French!F9-OLD_F!G9,)</f>
        <v>0</v>
      </c>
      <c r="G9" s="6">
        <f>IF(ISNUMBER(French!G9-OLD_F!H9),French!G9-OLD_F!H9,)</f>
        <v>0</v>
      </c>
      <c r="H9" s="6"/>
    </row>
    <row r="10" spans="2:8" ht="10.5" customHeight="1">
      <c r="B10" s="20" t="str">
        <f>IF(TRIM(French!B10)=TRIM(OLD_F!B10),0,TRIM(French!B10))</f>
        <v>Services connexes aux biens</v>
      </c>
      <c r="C10" s="21"/>
      <c r="D10" s="22">
        <f>IF(ISNUMBER(French!D10-OLD_F!D10),French!D10-OLD_F!D10,)</f>
        <v>0.28614854217939145</v>
      </c>
      <c r="E10" s="22">
        <f>IF(ISNUMBER(French!E10-OLD_F!F10),French!E10-OLD_F!F10,)</f>
        <v>0.076191547740458</v>
      </c>
      <c r="F10" s="22">
        <f>IF(ISNUMBER(French!F10-OLD_F!G10),French!F10-OLD_F!G10,)</f>
        <v>0.030646934613283605</v>
      </c>
      <c r="G10" s="22">
        <f>IF(ISNUMBER(French!G10-OLD_F!H10),French!G10-OLD_F!H10,)</f>
        <v>0.16804077844187892</v>
      </c>
      <c r="H10" s="22"/>
    </row>
    <row r="11" spans="2:8" ht="10.5" customHeight="1">
      <c r="B11" s="20" t="str">
        <f>IF(TRIM(French!B12)=TRIM(OLD_F!B11),0,TRIM(French!B12))</f>
        <v>Voyages</v>
      </c>
      <c r="C11" s="21"/>
      <c r="D11" s="22">
        <f>IF(ISNUMBER(French!D12-OLD_F!D11),French!D12-OLD_F!D11,)</f>
        <v>4.1664408199203145</v>
      </c>
      <c r="E11" s="22">
        <f>IF(ISNUMBER(French!E12-OLD_F!F11),French!E12-OLD_F!F11,)</f>
        <v>4.894303130004307</v>
      </c>
      <c r="F11" s="22">
        <f>IF(ISNUMBER(French!F12-OLD_F!G11),French!F12-OLD_F!G11,)</f>
        <v>5.231528549958426</v>
      </c>
      <c r="G11" s="22">
        <f>IF(ISNUMBER(French!G12-OLD_F!H11),French!G12-OLD_F!H11,)</f>
        <v>6.334156348689106</v>
      </c>
      <c r="H11" s="22"/>
    </row>
    <row r="12" spans="2:8" ht="10.5" customHeight="1">
      <c r="B12" s="7" t="str">
        <f>IF(TRIM(French!B13)=TRIM(OLD_F!B12),0,TRIM(French!B13))</f>
        <v>Autres services commerciaux</v>
      </c>
      <c r="C12" s="5"/>
      <c r="D12" s="6">
        <f>IF(ISNUMBER(French!D13-OLD_F!D12),French!D13-OLD_F!D12,)</f>
        <v>20.99256445926956</v>
      </c>
      <c r="E12" s="6">
        <f>IF(ISNUMBER(French!E13-OLD_F!F12),French!E13-OLD_F!F12,)</f>
        <v>24.933383797449007</v>
      </c>
      <c r="F12" s="6">
        <f>IF(ISNUMBER(French!F13-OLD_F!G12),French!F13-OLD_F!G12,)</f>
        <v>27.14991954062311</v>
      </c>
      <c r="G12" s="6">
        <f>IF(ISNUMBER(French!G13-OLD_F!H12),French!G13-OLD_F!H12,)</f>
        <v>27.402993013089066</v>
      </c>
      <c r="H12" s="6"/>
    </row>
    <row r="13" spans="1:8" ht="12" customHeight="1">
      <c r="A13" s="3"/>
      <c r="B13" s="19" t="str">
        <f>IF(TRIM(French!B14)=TRIM(OLD_F!B13),0,TRIM(French!B14))</f>
        <v>Importations</v>
      </c>
      <c r="C13" s="13"/>
      <c r="D13" s="14"/>
      <c r="E13" s="14"/>
      <c r="F13" s="14"/>
      <c r="G13" s="14"/>
      <c r="H13" s="14"/>
    </row>
    <row r="14" spans="2:8" ht="12" customHeight="1">
      <c r="B14" s="4" t="str">
        <f>IF(TRIM(French!B15)=TRIM(OLD_F!B14),0,TRIM(French!B15))</f>
        <v>Services commerciaux</v>
      </c>
      <c r="C14" s="5"/>
      <c r="D14" s="6">
        <f>IF(ISNUMBER(French!D15-OLD_F!D14),French!D15-OLD_F!D14,)</f>
        <v>100</v>
      </c>
      <c r="E14" s="6">
        <f>IF(ISNUMBER(French!E15-OLD_F!F14),French!E15-OLD_F!F14,)</f>
        <v>100</v>
      </c>
      <c r="F14" s="6">
        <f>IF(ISNUMBER(French!F15-OLD_F!G14),French!F15-OLD_F!G14,)</f>
        <v>100</v>
      </c>
      <c r="G14" s="6">
        <f>IF(ISNUMBER(French!G15-OLD_F!H14),French!G15-OLD_F!H14,)</f>
        <v>100</v>
      </c>
      <c r="H14" s="6"/>
    </row>
    <row r="15" spans="2:8" ht="10.5" customHeight="1">
      <c r="B15" s="20" t="str">
        <f>IF(TRIM(French!B16)=TRIM(OLD_F!B15),0,TRIM(French!B16))</f>
        <v>Services connexes aux biens</v>
      </c>
      <c r="C15" s="21"/>
      <c r="D15" s="22">
        <f>IF(ISNUMBER(French!D16-OLD_F!D15),French!D16-OLD_F!D15,)</f>
        <v>-97.40091361741166</v>
      </c>
      <c r="E15" s="22">
        <f>IF(ISNUMBER(French!E16-OLD_F!F15),French!E16-OLD_F!F15,)</f>
        <v>-97.91757203674585</v>
      </c>
      <c r="F15" s="22">
        <f>IF(ISNUMBER(French!F16-OLD_F!G15),French!F16-OLD_F!G15,)</f>
        <v>-97.67769382960896</v>
      </c>
      <c r="G15" s="22">
        <f>IF(ISNUMBER(French!G16-OLD_F!H15),French!G16-OLD_F!H15,)</f>
        <v>-97.65025771104001</v>
      </c>
      <c r="H15" s="22"/>
    </row>
    <row r="16" spans="2:8" ht="10.5" customHeight="1">
      <c r="B16" s="20" t="str">
        <f>IF(TRIM(French!B18)=TRIM(OLD_F!B16),0,TRIM(French!B18))</f>
        <v>Voyages</v>
      </c>
      <c r="C16" s="21"/>
      <c r="D16" s="22">
        <f>IF(ISNUMBER(French!D18-OLD_F!D16),French!D18-OLD_F!D16,)</f>
        <v>23.367865548603945</v>
      </c>
      <c r="E16" s="22">
        <f>IF(ISNUMBER(French!E18-OLD_F!F16),French!E18-OLD_F!F16,)</f>
        <v>20.927515332637533</v>
      </c>
      <c r="F16" s="22">
        <f>IF(ISNUMBER(French!F18-OLD_F!G16),French!F18-OLD_F!G16,)</f>
        <v>22.83100785393535</v>
      </c>
      <c r="G16" s="22">
        <f>IF(ISNUMBER(French!G18-OLD_F!H16),French!G18-OLD_F!H16,)</f>
        <v>23.132113274910765</v>
      </c>
      <c r="H16" s="22"/>
    </row>
    <row r="17" spans="2:8" ht="10.5" customHeight="1">
      <c r="B17" s="7" t="str">
        <f>IF(TRIM(French!B19)=TRIM(OLD_F!B17),0,TRIM(French!B19))</f>
        <v>Autres services commerciaux</v>
      </c>
      <c r="C17" s="5"/>
      <c r="D17" s="6">
        <f>IF(ISNUMBER(French!D19-OLD_F!D17),French!D19-OLD_F!D17,)</f>
        <v>16.82530186905658</v>
      </c>
      <c r="E17" s="6">
        <f>IF(ISNUMBER(French!E19-OLD_F!F17),French!E19-OLD_F!F17,)</f>
        <v>22.37352780395067</v>
      </c>
      <c r="F17" s="6">
        <f>IF(ISNUMBER(French!F19-OLD_F!G17),French!F19-OLD_F!G17,)</f>
        <v>24.252558755421653</v>
      </c>
      <c r="G17" s="6">
        <f>IF(ISNUMBER(French!G19-OLD_F!H17),French!G19-OLD_F!H17,)</f>
        <v>25.90567295482139</v>
      </c>
      <c r="H17" s="6"/>
    </row>
    <row r="18" spans="2:8" ht="3.75" customHeight="1">
      <c r="B18" s="3"/>
      <c r="C18" s="11"/>
      <c r="D18" s="3"/>
      <c r="E18" s="3"/>
      <c r="F18" s="3"/>
      <c r="G18" s="3"/>
      <c r="H18" s="3"/>
    </row>
    <row r="19" spans="2:13" ht="21" customHeight="1">
      <c r="B19" s="48" t="s">
        <v>25</v>
      </c>
      <c r="C19" s="48"/>
      <c r="D19" s="48"/>
      <c r="E19" s="48"/>
      <c r="F19" s="48"/>
      <c r="G19" s="48"/>
      <c r="H19" s="48"/>
      <c r="J19" s="15"/>
      <c r="M19" s="8"/>
    </row>
    <row r="20" spans="2:8" ht="3.75" customHeight="1">
      <c r="B20" s="29"/>
      <c r="C20" s="29"/>
      <c r="D20" s="29"/>
      <c r="E20" s="29"/>
      <c r="F20" s="29"/>
      <c r="G20" s="29"/>
      <c r="H20" s="29"/>
    </row>
    <row r="21" ht="9" customHeight="1"/>
    <row r="22" spans="3:8" ht="9" customHeight="1">
      <c r="C22" s="26"/>
      <c r="H22" s="12"/>
    </row>
    <row r="23" ht="9" customHeight="1">
      <c r="C23" s="26"/>
    </row>
    <row r="24" spans="3:8" ht="9" customHeight="1">
      <c r="C24" s="27"/>
      <c r="D24" s="49"/>
      <c r="E24" s="49"/>
      <c r="F24" s="2"/>
      <c r="G24" s="49"/>
      <c r="H24" s="49"/>
    </row>
  </sheetData>
  <sheetProtection/>
  <mergeCells count="5">
    <mergeCell ref="B2:H2"/>
    <mergeCell ref="D4:H4"/>
    <mergeCell ref="B19:H19"/>
    <mergeCell ref="D24:E24"/>
    <mergeCell ref="G24:H2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M24"/>
  <sheetViews>
    <sheetView zoomScalePageLayoutView="0" workbookViewId="0" topLeftCell="A1">
      <selection activeCell="D1" sqref="D1:D16384"/>
    </sheetView>
  </sheetViews>
  <sheetFormatPr defaultColWidth="6.625" defaultRowHeight="15"/>
  <cols>
    <col min="1" max="1" width="1.625" style="1" customWidth="1"/>
    <col min="2" max="2" width="29.875" style="1" customWidth="1"/>
    <col min="3" max="8" width="7.625" style="1" customWidth="1"/>
    <col min="9" max="9" width="1.625" style="1" customWidth="1"/>
    <col min="10" max="16384" width="6.625" style="1" customWidth="1"/>
  </cols>
  <sheetData>
    <row r="1" spans="2:8" ht="15" customHeight="1">
      <c r="B1" s="16">
        <f>IF(TRIM(English!B1)=TRIM(OLD_E!B1),0,TRIM(English!B1))</f>
        <v>0</v>
      </c>
      <c r="C1" s="2"/>
      <c r="D1" s="2"/>
      <c r="E1" s="2"/>
      <c r="F1" s="2"/>
      <c r="G1" s="2"/>
      <c r="H1" s="2"/>
    </row>
    <row r="2" spans="2:8" ht="39" customHeight="1">
      <c r="B2" s="16" t="str">
        <f>IF(TRIM(English!B2)=TRIM(OLD_E!B2),0,TRIM(English!B2))</f>
        <v>World trade in commercial services by category, 2016</v>
      </c>
      <c r="C2" s="16"/>
      <c r="D2" s="16"/>
      <c r="E2" s="16"/>
      <c r="F2" s="16"/>
      <c r="G2" s="16"/>
      <c r="H2" s="16"/>
    </row>
    <row r="3" spans="2:8" ht="21" customHeight="1">
      <c r="B3" s="16">
        <f>IF(TRIM(English!B3)=TRIM(OLD_E!B3),0,TRIM(English!B3))</f>
        <v>0</v>
      </c>
      <c r="C3" s="16"/>
      <c r="D3" s="16"/>
      <c r="E3" s="16"/>
      <c r="F3" s="16"/>
      <c r="G3" s="16"/>
      <c r="H3" s="16"/>
    </row>
    <row r="4" spans="2:8" ht="21" customHeight="1">
      <c r="B4" s="23"/>
      <c r="C4" s="31">
        <f>IF(TRIM(English!C4)=TRIM(OLD_E!C4),0,TRIM(English!C4))</f>
        <v>0</v>
      </c>
      <c r="D4" s="45">
        <f>IF(TRIM(English!D4)=TRIM(OLD_E!D4),0,TRIM(English!D4))</f>
        <v>0</v>
      </c>
      <c r="E4" s="46">
        <f>IF(TRIM(English!E4)=TRIM(OLD_E!E4),0,TRIM(English!E4))</f>
        <v>0</v>
      </c>
      <c r="F4" s="47"/>
      <c r="G4" s="47"/>
      <c r="H4" s="47"/>
    </row>
    <row r="5" spans="2:8" ht="2.25" customHeight="1">
      <c r="B5" s="24"/>
      <c r="C5" s="9">
        <f>IF(TRIM(English!C5)=TRIM(OLD_E!C5),0,TRIM(English!C5))</f>
        <v>0</v>
      </c>
      <c r="D5" s="9">
        <f>IF(TRIM(English!D5)=TRIM(OLD_E!D5),0,TRIM(English!D5))</f>
        <v>0</v>
      </c>
      <c r="E5" s="9">
        <f>IF(TRIM(English!E5)=TRIM(OLD_E!E5),0,TRIM(English!E5))</f>
        <v>0</v>
      </c>
      <c r="F5" s="9"/>
      <c r="G5" s="9"/>
      <c r="H5" s="9"/>
    </row>
    <row r="6" spans="2:8" ht="13.5" customHeight="1">
      <c r="B6" s="25"/>
      <c r="C6" s="10" t="str">
        <f>IF(TRIM(English!C6)=TRIM(OLD_E!C6),0,TRIM(English!C6))</f>
        <v>2016</v>
      </c>
      <c r="D6" s="18">
        <f>IF(TRIM(English!D6)=TRIM(OLD_E!D6),0,TRIM(English!D6))</f>
        <v>0</v>
      </c>
      <c r="E6" s="18">
        <f>IF(TRIM(English!E6)=TRIM(OLD_E!E6),0,TRIM(English!E6))</f>
        <v>0</v>
      </c>
      <c r="F6" s="18" t="str">
        <f>IF(TRIM(English!F6)=TRIM(OLD_E!F6),0,TRIM(English!F6))</f>
        <v>2014</v>
      </c>
      <c r="G6" s="18" t="str">
        <f>IF(TRIM(English!G6)=TRIM(OLD_E!G6),0,TRIM(English!G6))</f>
        <v>2015</v>
      </c>
      <c r="H6" s="10" t="str">
        <f>IF(TRIM(English!H6)=TRIM(OLD_E!H6),0,TRIM(English!H6))</f>
        <v>2016</v>
      </c>
    </row>
    <row r="7" spans="2:8" ht="3.75" customHeight="1">
      <c r="B7" s="3"/>
      <c r="C7" s="3"/>
      <c r="D7" s="3"/>
      <c r="E7" s="3"/>
      <c r="F7" s="3"/>
      <c r="G7" s="3"/>
      <c r="H7" s="3"/>
    </row>
    <row r="8" spans="1:8" ht="12" customHeight="1">
      <c r="A8" s="3"/>
      <c r="B8" s="19">
        <f>IF(TRIM(English!B8)=TRIM(OLD_E!B8),0,TRIM(English!B8))</f>
        <v>0</v>
      </c>
      <c r="C8" s="13"/>
      <c r="D8" s="14"/>
      <c r="E8" s="14"/>
      <c r="F8" s="14"/>
      <c r="G8" s="14"/>
      <c r="H8" s="14"/>
    </row>
    <row r="9" spans="2:8" ht="12" customHeight="1">
      <c r="B9" s="4" t="str">
        <f>IF(TRIM(English!B9)=TRIM(OLD_E!B9),0,TRIM(English!B9))</f>
        <v>Commercial services</v>
      </c>
      <c r="C9" s="5"/>
      <c r="D9" s="6">
        <f>IF(ISNUMBER(English!D9-OLD_E!D9),English!D9-OLD_E!D9,)</f>
        <v>0</v>
      </c>
      <c r="E9" s="6">
        <f>IF(ISNUMBER(English!E9-OLD_E!F9),English!E9-OLD_E!F9,)</f>
        <v>0</v>
      </c>
      <c r="F9" s="6">
        <f>IF(ISNUMBER(English!F9-OLD_E!G9),English!F9-OLD_E!G9,)</f>
        <v>0</v>
      </c>
      <c r="G9" s="6">
        <f>IF(ISNUMBER(English!G9-OLD_E!H9),English!G9-OLD_E!H9,)</f>
        <v>0</v>
      </c>
      <c r="H9" s="6"/>
    </row>
    <row r="10" spans="2:8" ht="10.5" customHeight="1">
      <c r="B10" s="20">
        <f>IF(TRIM(English!B10)=TRIM(OLD_E!B10),0,TRIM(English!B10))</f>
        <v>0</v>
      </c>
      <c r="C10" s="21"/>
      <c r="D10" s="22">
        <f>IF(ISNUMBER(English!D10-OLD_E!D10),English!D10-OLD_E!D10,)</f>
        <v>0.28614854217939145</v>
      </c>
      <c r="E10" s="22">
        <f>IF(ISNUMBER(English!E10-OLD_E!F10),English!E10-OLD_E!F10,)</f>
        <v>0.076191547740458</v>
      </c>
      <c r="F10" s="22">
        <f>IF(ISNUMBER(English!F10-OLD_E!G10),English!F10-OLD_E!G10,)</f>
        <v>0.030646934613283605</v>
      </c>
      <c r="G10" s="22">
        <f>IF(ISNUMBER(English!G10-OLD_E!H10),English!G10-OLD_E!H10,)</f>
        <v>0.16804077844187892</v>
      </c>
      <c r="H10" s="22"/>
    </row>
    <row r="11" spans="2:8" ht="10.5" customHeight="1">
      <c r="B11" s="20">
        <f>IF(TRIM(English!B11)=TRIM(OLD_E!B11),0,TRIM(English!B11))</f>
        <v>0</v>
      </c>
      <c r="C11" s="21"/>
      <c r="D11" s="22">
        <f>IF(ISNUMBER(English!D11-OLD_E!D11),English!D11-OLD_E!D11,)</f>
        <v>-0.04516067906349264</v>
      </c>
      <c r="E11" s="22">
        <f>IF(ISNUMBER(English!E11-OLD_E!F11),English!E11-OLD_E!F11,)</f>
        <v>1.596109408498112</v>
      </c>
      <c r="F11" s="22">
        <f>IF(ISNUMBER(English!F11-OLD_E!G11),English!F11-OLD_E!G11,)</f>
        <v>0.2879060133533393</v>
      </c>
      <c r="G11" s="22">
        <f>IF(ISNUMBER(English!G11-OLD_E!H11),English!G11-OLD_E!H11,)</f>
        <v>0.19480899395257723</v>
      </c>
      <c r="H11" s="22"/>
    </row>
    <row r="12" spans="2:8" ht="10.5" customHeight="1">
      <c r="B12" s="7">
        <f>IF(TRIM(English!B12)=TRIM(OLD_E!B12),0,TRIM(English!B12))</f>
        <v>0</v>
      </c>
      <c r="C12" s="5"/>
      <c r="D12" s="6">
        <f>IF(ISNUMBER(English!D12-OLD_E!D12),English!D12-OLD_E!D12,)</f>
        <v>0.06644081992031303</v>
      </c>
      <c r="E12" s="6">
        <f>IF(ISNUMBER(English!E12-OLD_E!F12),English!E12-OLD_E!F12,)</f>
        <v>-0.405696869995694</v>
      </c>
      <c r="F12" s="6">
        <f>IF(ISNUMBER(English!F12-OLD_E!G12),English!F12-OLD_E!G12,)</f>
        <v>-1.1684714500415758</v>
      </c>
      <c r="G12" s="6">
        <f>IF(ISNUMBER(English!G12-OLD_E!H12),English!G12-OLD_E!H12,)</f>
        <v>-1.1658436513108938</v>
      </c>
      <c r="H12" s="6"/>
    </row>
    <row r="13" spans="1:8" ht="12" customHeight="1">
      <c r="A13" s="3"/>
      <c r="B13" s="19">
        <f>IF(TRIM(English!B13)=TRIM(OLD_E!B13),0,TRIM(English!B13))</f>
        <v>0</v>
      </c>
      <c r="C13" s="13"/>
      <c r="D13" s="14"/>
      <c r="E13" s="14"/>
      <c r="F13" s="14"/>
      <c r="G13" s="14"/>
      <c r="H13" s="14"/>
    </row>
    <row r="14" spans="2:8" ht="12" customHeight="1">
      <c r="B14" s="4">
        <f>IF(TRIM(English!B14)=TRIM(OLD_E!B14),0,TRIM(English!B14))</f>
        <v>0</v>
      </c>
      <c r="C14" s="5"/>
      <c r="D14" s="6">
        <f>IF(ISNUMBER(English!D14-OLD_E!D14),English!D14-OLD_E!D14,)</f>
        <v>0</v>
      </c>
      <c r="E14" s="6">
        <f>IF(ISNUMBER(English!E14-OLD_E!F14),English!E14-OLD_E!F14,)</f>
        <v>0</v>
      </c>
      <c r="F14" s="6">
        <f>IF(ISNUMBER(English!F14-OLD_E!G14),English!F14-OLD_E!G14,)</f>
        <v>0</v>
      </c>
      <c r="G14" s="6">
        <f>IF(ISNUMBER(English!G14-OLD_E!H14),English!G14-OLD_E!H14,)</f>
        <v>0</v>
      </c>
      <c r="H14" s="6"/>
    </row>
    <row r="15" spans="2:8" ht="10.5" customHeight="1">
      <c r="B15" s="20" t="str">
        <f>IF(TRIM(English!B15)=TRIM(OLD_E!B15),0,TRIM(English!B15))</f>
        <v>Commercial services</v>
      </c>
      <c r="C15" s="21"/>
      <c r="D15" s="22">
        <f>IF(ISNUMBER(English!D15-OLD_E!D15),English!D15-OLD_E!D15,)</f>
        <v>0</v>
      </c>
      <c r="E15" s="22">
        <f>IF(ISNUMBER(English!E15-OLD_E!F15),English!E15-OLD_E!F15,)</f>
        <v>0</v>
      </c>
      <c r="F15" s="22">
        <f>IF(ISNUMBER(English!F15-OLD_E!G15),English!F15-OLD_E!G15,)</f>
        <v>0</v>
      </c>
      <c r="G15" s="22">
        <f>IF(ISNUMBER(English!G15-OLD_E!H15),English!G15-OLD_E!H15,)</f>
        <v>0</v>
      </c>
      <c r="H15" s="22"/>
    </row>
    <row r="16" spans="2:8" ht="10.5" customHeight="1">
      <c r="B16" s="20">
        <f>IF(TRIM(English!B16)=TRIM(OLD_E!B16),0,TRIM(English!B16))</f>
        <v>0</v>
      </c>
      <c r="C16" s="21"/>
      <c r="D16" s="22">
        <f>IF(ISNUMBER(English!D16-OLD_E!D16),English!D16-OLD_E!D16,)</f>
        <v>-0.0009136174116615159</v>
      </c>
      <c r="E16" s="22">
        <f>IF(ISNUMBER(English!E16-OLD_E!F16),English!E16-OLD_E!F16,)</f>
        <v>-0.2175720367458549</v>
      </c>
      <c r="F16" s="22">
        <f>IF(ISNUMBER(English!F16-OLD_E!G16),English!F16-OLD_E!G16,)</f>
        <v>0.22230617039105116</v>
      </c>
      <c r="G16" s="22">
        <f>IF(ISNUMBER(English!G16-OLD_E!H16),English!G16-OLD_E!H16,)</f>
        <v>0.2497422889599865</v>
      </c>
      <c r="H16" s="22"/>
    </row>
    <row r="17" spans="2:8" ht="10.5" customHeight="1">
      <c r="B17" s="7" t="str">
        <f>IF(TRIM(English!B19)=TRIM(OLD_E!B17),0,TRIM(English!B19))</f>
        <v>Other commercial services</v>
      </c>
      <c r="C17" s="5"/>
      <c r="D17" s="6">
        <f>IF(ISNUMBER(English!D19-OLD_E!D17),English!D19-OLD_E!D17,)</f>
        <v>16.82530186905658</v>
      </c>
      <c r="E17" s="6">
        <f>IF(ISNUMBER(English!E19-OLD_E!F17),English!E19-OLD_E!F17,)</f>
        <v>22.37352780395067</v>
      </c>
      <c r="F17" s="6">
        <f>IF(ISNUMBER(English!F19-OLD_E!G17),English!F19-OLD_E!G17,)</f>
        <v>24.252558755421653</v>
      </c>
      <c r="G17" s="6">
        <f>IF(ISNUMBER(English!G19-OLD_E!H17),English!G19-OLD_E!H17,)</f>
        <v>25.90567295482139</v>
      </c>
      <c r="H17" s="6"/>
    </row>
    <row r="18" spans="2:8" ht="3.75" customHeight="1">
      <c r="B18" s="3"/>
      <c r="C18" s="11"/>
      <c r="D18" s="3"/>
      <c r="E18" s="3"/>
      <c r="F18" s="3"/>
      <c r="G18" s="3"/>
      <c r="H18" s="3"/>
    </row>
    <row r="19" spans="2:13" ht="21" customHeight="1">
      <c r="B19" s="48" t="s">
        <v>24</v>
      </c>
      <c r="C19" s="48"/>
      <c r="D19" s="48"/>
      <c r="E19" s="48"/>
      <c r="F19" s="48"/>
      <c r="G19" s="48"/>
      <c r="H19" s="48"/>
      <c r="J19" s="15"/>
      <c r="M19" s="8"/>
    </row>
    <row r="20" spans="2:8" ht="3.75" customHeight="1">
      <c r="B20" s="29"/>
      <c r="C20" s="29"/>
      <c r="D20" s="29"/>
      <c r="E20" s="29"/>
      <c r="F20" s="29"/>
      <c r="G20" s="29"/>
      <c r="H20" s="29"/>
    </row>
    <row r="21" ht="9" customHeight="1"/>
    <row r="22" spans="3:8" ht="9" customHeight="1">
      <c r="C22" s="26"/>
      <c r="H22" s="12"/>
    </row>
    <row r="23" ht="9" customHeight="1">
      <c r="C23" s="26"/>
    </row>
    <row r="24" spans="3:8" ht="9" customHeight="1">
      <c r="C24" s="27"/>
      <c r="D24" s="49"/>
      <c r="E24" s="49"/>
      <c r="F24" s="2"/>
      <c r="G24" s="49"/>
      <c r="H24" s="49"/>
    </row>
  </sheetData>
  <sheetProtection/>
  <mergeCells count="4">
    <mergeCell ref="D4:H4"/>
    <mergeCell ref="B19:H19"/>
    <mergeCell ref="D24:E24"/>
    <mergeCell ref="G24:H2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M24"/>
  <sheetViews>
    <sheetView zoomScalePageLayoutView="0" workbookViewId="0" topLeftCell="A1">
      <selection activeCell="D1" sqref="D1:D16384"/>
    </sheetView>
  </sheetViews>
  <sheetFormatPr defaultColWidth="6.625" defaultRowHeight="15"/>
  <cols>
    <col min="1" max="1" width="1.625" style="1" customWidth="1"/>
    <col min="2" max="2" width="29.875" style="1" customWidth="1"/>
    <col min="3" max="8" width="7.625" style="1" customWidth="1"/>
    <col min="9" max="9" width="1.625" style="1" customWidth="1"/>
    <col min="10" max="16384" width="6.625" style="1" customWidth="1"/>
  </cols>
  <sheetData>
    <row r="1" spans="2:8" ht="15" customHeight="1">
      <c r="B1" s="16" t="s">
        <v>41</v>
      </c>
      <c r="C1" s="2"/>
      <c r="D1" s="2"/>
      <c r="E1" s="2"/>
      <c r="F1" s="2"/>
      <c r="G1" s="2"/>
      <c r="H1" s="2"/>
    </row>
    <row r="2" spans="2:8" ht="39" customHeight="1">
      <c r="B2" s="44" t="s">
        <v>42</v>
      </c>
      <c r="C2" s="44"/>
      <c r="D2" s="44"/>
      <c r="E2" s="44"/>
      <c r="F2" s="44"/>
      <c r="G2" s="44"/>
      <c r="H2" s="44"/>
    </row>
    <row r="3" spans="2:8" ht="21" customHeight="1">
      <c r="B3" s="17" t="s">
        <v>8</v>
      </c>
      <c r="C3" s="2"/>
      <c r="D3" s="2"/>
      <c r="E3" s="2"/>
      <c r="F3" s="2"/>
      <c r="G3" s="2"/>
      <c r="H3" s="2"/>
    </row>
    <row r="4" spans="2:8" ht="21" customHeight="1">
      <c r="B4" s="23"/>
      <c r="C4" s="31" t="s">
        <v>9</v>
      </c>
      <c r="D4" s="45" t="s">
        <v>10</v>
      </c>
      <c r="E4" s="46"/>
      <c r="F4" s="47"/>
      <c r="G4" s="47"/>
      <c r="H4" s="47"/>
    </row>
    <row r="5" spans="2:8" ht="2.25" customHeight="1">
      <c r="B5" s="24"/>
      <c r="C5" s="9"/>
      <c r="D5" s="9"/>
      <c r="E5" s="9"/>
      <c r="F5" s="9"/>
      <c r="G5" s="9"/>
      <c r="H5" s="9"/>
    </row>
    <row r="6" spans="2:8" ht="13.5" customHeight="1">
      <c r="B6" s="25"/>
      <c r="C6" s="10">
        <v>2015</v>
      </c>
      <c r="D6" s="18">
        <v>2005</v>
      </c>
      <c r="E6" s="18">
        <v>2010</v>
      </c>
      <c r="F6" s="18" t="s">
        <v>32</v>
      </c>
      <c r="G6" s="18" t="s">
        <v>33</v>
      </c>
      <c r="H6" s="10">
        <v>2015</v>
      </c>
    </row>
    <row r="7" spans="2:8" ht="3.75" customHeight="1">
      <c r="B7" s="3"/>
      <c r="C7" s="3"/>
      <c r="D7" s="3"/>
      <c r="E7" s="3"/>
      <c r="F7" s="3"/>
      <c r="G7" s="3"/>
      <c r="H7" s="3"/>
    </row>
    <row r="8" spans="1:8" ht="12" customHeight="1">
      <c r="A8" s="3"/>
      <c r="B8" s="19" t="s">
        <v>20</v>
      </c>
      <c r="C8" s="13"/>
      <c r="D8" s="14"/>
      <c r="E8" s="14"/>
      <c r="F8" s="14"/>
      <c r="G8" s="14"/>
      <c r="H8" s="14"/>
    </row>
    <row r="9" spans="2:8" ht="12" customHeight="1">
      <c r="B9" s="4" t="s">
        <v>11</v>
      </c>
      <c r="C9" s="5">
        <v>4755</v>
      </c>
      <c r="D9" s="6">
        <v>100</v>
      </c>
      <c r="E9" s="6">
        <v>100</v>
      </c>
      <c r="F9" s="6">
        <v>100</v>
      </c>
      <c r="G9" s="6">
        <v>100</v>
      </c>
      <c r="H9" s="6">
        <v>100</v>
      </c>
    </row>
    <row r="10" spans="2:8" ht="10.5" customHeight="1">
      <c r="B10" s="20" t="s">
        <v>43</v>
      </c>
      <c r="C10" s="21">
        <v>150</v>
      </c>
      <c r="D10" s="22">
        <v>3.3</v>
      </c>
      <c r="E10" s="22">
        <v>3.6</v>
      </c>
      <c r="F10" s="22">
        <v>3.5</v>
      </c>
      <c r="G10" s="22">
        <v>3.3</v>
      </c>
      <c r="H10" s="22">
        <v>3.2</v>
      </c>
    </row>
    <row r="11" spans="2:8" ht="10.5" customHeight="1">
      <c r="B11" s="20" t="s">
        <v>44</v>
      </c>
      <c r="C11" s="21">
        <v>875</v>
      </c>
      <c r="D11" s="22">
        <v>22.4</v>
      </c>
      <c r="E11" s="22">
        <v>21.5</v>
      </c>
      <c r="F11" s="22">
        <v>19.9</v>
      </c>
      <c r="G11" s="22">
        <v>19.2</v>
      </c>
      <c r="H11" s="22">
        <v>18.4</v>
      </c>
    </row>
    <row r="12" spans="2:8" ht="10.5" customHeight="1">
      <c r="B12" s="7" t="s">
        <v>16</v>
      </c>
      <c r="C12" s="5">
        <v>1230</v>
      </c>
      <c r="D12" s="6">
        <v>26.5</v>
      </c>
      <c r="E12" s="6">
        <v>25</v>
      </c>
      <c r="F12" s="6">
        <v>25.2</v>
      </c>
      <c r="G12" s="6">
        <v>25.6</v>
      </c>
      <c r="H12" s="6">
        <v>25.9</v>
      </c>
    </row>
    <row r="13" spans="1:8" ht="12" customHeight="1">
      <c r="A13" s="3"/>
      <c r="B13" s="19" t="s">
        <v>17</v>
      </c>
      <c r="C13" s="13">
        <v>2495</v>
      </c>
      <c r="D13" s="14">
        <v>47.9</v>
      </c>
      <c r="E13" s="14">
        <v>49.9</v>
      </c>
      <c r="F13" s="14">
        <v>51.5</v>
      </c>
      <c r="G13" s="14">
        <v>51.9</v>
      </c>
      <c r="H13" s="14">
        <v>52.5</v>
      </c>
    </row>
    <row r="14" spans="2:8" ht="12" customHeight="1">
      <c r="B14" s="4" t="s">
        <v>23</v>
      </c>
      <c r="C14" s="5"/>
      <c r="D14" s="6"/>
      <c r="E14" s="6"/>
      <c r="F14" s="6"/>
      <c r="G14" s="6"/>
      <c r="H14" s="6"/>
    </row>
    <row r="15" spans="2:8" ht="10.5" customHeight="1">
      <c r="B15" s="20" t="s">
        <v>11</v>
      </c>
      <c r="C15" s="21">
        <v>4610</v>
      </c>
      <c r="D15" s="22">
        <v>100</v>
      </c>
      <c r="E15" s="22">
        <v>100</v>
      </c>
      <c r="F15" s="22">
        <v>100</v>
      </c>
      <c r="G15" s="22">
        <v>100</v>
      </c>
      <c r="H15" s="22">
        <v>100</v>
      </c>
    </row>
    <row r="16" spans="2:8" ht="10.5" customHeight="1">
      <c r="B16" s="20" t="s">
        <v>43</v>
      </c>
      <c r="C16" s="21">
        <v>100</v>
      </c>
      <c r="D16" s="22">
        <v>2.6</v>
      </c>
      <c r="E16" s="22">
        <v>2.1</v>
      </c>
      <c r="F16" s="22">
        <v>2.3</v>
      </c>
      <c r="G16" s="22">
        <v>2.1</v>
      </c>
      <c r="H16" s="22">
        <v>2.1</v>
      </c>
    </row>
    <row r="17" spans="2:8" ht="10.5" customHeight="1">
      <c r="B17" s="7" t="s">
        <v>45</v>
      </c>
      <c r="C17" s="5">
        <v>1090</v>
      </c>
      <c r="D17" s="6">
        <v>27.1</v>
      </c>
      <c r="E17" s="6">
        <v>26.5</v>
      </c>
      <c r="F17" s="6">
        <v>25.8</v>
      </c>
      <c r="G17" s="6">
        <v>24.6</v>
      </c>
      <c r="H17" s="6">
        <v>23.6</v>
      </c>
    </row>
    <row r="18" spans="2:8" ht="3.75" customHeight="1">
      <c r="B18" s="3" t="s">
        <v>16</v>
      </c>
      <c r="C18" s="11">
        <v>1215</v>
      </c>
      <c r="D18" s="3">
        <v>26</v>
      </c>
      <c r="E18" s="3">
        <v>23.3</v>
      </c>
      <c r="F18" s="3">
        <v>23.8</v>
      </c>
      <c r="G18" s="3">
        <v>25.3</v>
      </c>
      <c r="H18" s="3">
        <v>26.4</v>
      </c>
    </row>
    <row r="19" spans="2:13" ht="21" customHeight="1">
      <c r="B19" s="48" t="s">
        <v>17</v>
      </c>
      <c r="C19" s="48">
        <v>2210</v>
      </c>
      <c r="D19" s="48">
        <v>44.3</v>
      </c>
      <c r="E19" s="48">
        <v>48.1</v>
      </c>
      <c r="F19" s="48">
        <v>48.1</v>
      </c>
      <c r="G19" s="48">
        <v>48</v>
      </c>
      <c r="H19" s="48">
        <v>47.9</v>
      </c>
      <c r="J19" s="15"/>
      <c r="M19" s="8"/>
    </row>
    <row r="20" spans="2:8" ht="3.75" customHeight="1">
      <c r="B20" s="29"/>
      <c r="C20" s="29"/>
      <c r="D20" s="29"/>
      <c r="E20" s="29"/>
      <c r="F20" s="29"/>
      <c r="G20" s="29"/>
      <c r="H20" s="29"/>
    </row>
    <row r="21" ht="9" customHeight="1">
      <c r="B21" s="1" t="s">
        <v>46</v>
      </c>
    </row>
    <row r="22" spans="3:8" ht="9" customHeight="1">
      <c r="C22" s="26"/>
      <c r="H22" s="12"/>
    </row>
    <row r="23" ht="9" customHeight="1">
      <c r="C23" s="26"/>
    </row>
    <row r="24" spans="3:8" ht="9" customHeight="1">
      <c r="C24" s="27"/>
      <c r="D24" s="49"/>
      <c r="E24" s="49"/>
      <c r="F24" s="2"/>
      <c r="G24" s="49"/>
      <c r="H24" s="49"/>
    </row>
    <row r="25" ht="9" customHeight="1"/>
    <row r="26" ht="9" customHeight="1"/>
    <row r="27" ht="9" customHeight="1"/>
    <row r="28" ht="9" customHeight="1"/>
    <row r="29" ht="9" customHeight="1"/>
    <row r="30" ht="9" customHeight="1"/>
    <row r="31" ht="9" customHeight="1"/>
    <row r="32" ht="9" customHeight="1"/>
    <row r="33" ht="9" customHeight="1"/>
    <row r="34" ht="9" customHeight="1"/>
    <row r="35" ht="9" customHeight="1"/>
    <row r="36" ht="9" customHeight="1"/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</sheetData>
  <sheetProtection/>
  <mergeCells count="5">
    <mergeCell ref="D24:E24"/>
    <mergeCell ref="G24:H24"/>
    <mergeCell ref="B2:H2"/>
    <mergeCell ref="D4:H4"/>
    <mergeCell ref="B19:H1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M24"/>
  <sheetViews>
    <sheetView zoomScalePageLayoutView="0" workbookViewId="0" topLeftCell="A2">
      <selection activeCell="G52" sqref="G52"/>
    </sheetView>
  </sheetViews>
  <sheetFormatPr defaultColWidth="6.625" defaultRowHeight="15"/>
  <cols>
    <col min="1" max="1" width="1.625" style="1" customWidth="1"/>
    <col min="2" max="2" width="29.875" style="1" customWidth="1"/>
    <col min="3" max="8" width="7.625" style="1" customWidth="1"/>
    <col min="9" max="9" width="1.625" style="1" customWidth="1"/>
    <col min="10" max="16384" width="6.625" style="1" customWidth="1"/>
  </cols>
  <sheetData>
    <row r="1" spans="2:8" ht="15" customHeight="1">
      <c r="B1" s="16" t="s">
        <v>37</v>
      </c>
      <c r="C1" s="2"/>
      <c r="D1" s="2"/>
      <c r="E1" s="2"/>
      <c r="F1" s="2"/>
      <c r="G1" s="2"/>
      <c r="H1" s="2"/>
    </row>
    <row r="2" spans="2:8" ht="39" customHeight="1">
      <c r="B2" s="44" t="s">
        <v>38</v>
      </c>
      <c r="C2" s="44"/>
      <c r="D2" s="44"/>
      <c r="E2" s="44"/>
      <c r="F2" s="44"/>
      <c r="G2" s="44"/>
      <c r="H2" s="44"/>
    </row>
    <row r="3" spans="2:8" ht="21" customHeight="1">
      <c r="B3" s="17" t="s">
        <v>4</v>
      </c>
      <c r="C3" s="2"/>
      <c r="D3" s="2"/>
      <c r="E3" s="2"/>
      <c r="F3" s="2"/>
      <c r="G3" s="2"/>
      <c r="H3" s="2"/>
    </row>
    <row r="4" spans="2:8" ht="21" customHeight="1">
      <c r="B4" s="23"/>
      <c r="C4" s="31" t="s">
        <v>5</v>
      </c>
      <c r="D4" s="45" t="s">
        <v>6</v>
      </c>
      <c r="E4" s="46"/>
      <c r="F4" s="47"/>
      <c r="G4" s="47"/>
      <c r="H4" s="47"/>
    </row>
    <row r="5" spans="2:8" ht="2.25" customHeight="1">
      <c r="B5" s="24"/>
      <c r="C5" s="9"/>
      <c r="D5" s="9"/>
      <c r="E5" s="9"/>
      <c r="F5" s="9"/>
      <c r="G5" s="9"/>
      <c r="H5" s="9"/>
    </row>
    <row r="6" spans="2:8" ht="13.5" customHeight="1">
      <c r="B6" s="25"/>
      <c r="C6" s="10">
        <v>2015</v>
      </c>
      <c r="D6" s="18">
        <v>2005</v>
      </c>
      <c r="E6" s="18">
        <v>2010</v>
      </c>
      <c r="F6" s="18" t="s">
        <v>32</v>
      </c>
      <c r="G6" s="18" t="s">
        <v>33</v>
      </c>
      <c r="H6" s="10">
        <v>2015</v>
      </c>
    </row>
    <row r="7" spans="2:8" ht="3.75" customHeight="1">
      <c r="B7" s="3"/>
      <c r="C7" s="3"/>
      <c r="D7" s="3"/>
      <c r="E7" s="3"/>
      <c r="F7" s="3"/>
      <c r="G7" s="3"/>
      <c r="H7" s="3"/>
    </row>
    <row r="8" spans="1:8" ht="12" customHeight="1">
      <c r="A8" s="3"/>
      <c r="B8" s="19" t="s">
        <v>19</v>
      </c>
      <c r="C8" s="13"/>
      <c r="D8" s="14"/>
      <c r="E8" s="14"/>
      <c r="F8" s="14"/>
      <c r="G8" s="14"/>
      <c r="H8" s="14"/>
    </row>
    <row r="9" spans="2:8" ht="12" customHeight="1">
      <c r="B9" s="4" t="s">
        <v>7</v>
      </c>
      <c r="C9" s="5">
        <v>4755</v>
      </c>
      <c r="D9" s="6">
        <v>100</v>
      </c>
      <c r="E9" s="6">
        <v>100</v>
      </c>
      <c r="F9" s="6">
        <v>100</v>
      </c>
      <c r="G9" s="6">
        <v>100</v>
      </c>
      <c r="H9" s="6">
        <v>100</v>
      </c>
    </row>
    <row r="10" spans="2:8" ht="10.5" customHeight="1">
      <c r="B10" s="20" t="s">
        <v>39</v>
      </c>
      <c r="C10" s="21">
        <v>150</v>
      </c>
      <c r="D10" s="22">
        <v>3.3</v>
      </c>
      <c r="E10" s="22">
        <v>3.6</v>
      </c>
      <c r="F10" s="22">
        <v>3.5</v>
      </c>
      <c r="G10" s="22">
        <v>3.3</v>
      </c>
      <c r="H10" s="22">
        <v>3.2</v>
      </c>
    </row>
    <row r="11" spans="2:8" ht="10.5" customHeight="1">
      <c r="B11" s="20" t="s">
        <v>35</v>
      </c>
      <c r="C11" s="21">
        <v>875</v>
      </c>
      <c r="D11" s="22">
        <v>22.4</v>
      </c>
      <c r="E11" s="22">
        <v>21.5</v>
      </c>
      <c r="F11" s="22">
        <v>19.9</v>
      </c>
      <c r="G11" s="22">
        <v>19.2</v>
      </c>
      <c r="H11" s="22">
        <v>18.4</v>
      </c>
    </row>
    <row r="12" spans="2:8" ht="10.5" customHeight="1">
      <c r="B12" s="7" t="s">
        <v>14</v>
      </c>
      <c r="C12" s="5">
        <v>1230</v>
      </c>
      <c r="D12" s="6">
        <v>26.5</v>
      </c>
      <c r="E12" s="6">
        <v>25</v>
      </c>
      <c r="F12" s="6">
        <v>25.2</v>
      </c>
      <c r="G12" s="6">
        <v>25.6</v>
      </c>
      <c r="H12" s="6">
        <v>25.9</v>
      </c>
    </row>
    <row r="13" spans="1:8" ht="12" customHeight="1">
      <c r="A13" s="3"/>
      <c r="B13" s="19" t="s">
        <v>15</v>
      </c>
      <c r="C13" s="13">
        <v>2495</v>
      </c>
      <c r="D13" s="14">
        <v>47.9</v>
      </c>
      <c r="E13" s="14">
        <v>49.9</v>
      </c>
      <c r="F13" s="14">
        <v>51.5</v>
      </c>
      <c r="G13" s="14">
        <v>51.9</v>
      </c>
      <c r="H13" s="14">
        <v>52.5</v>
      </c>
    </row>
    <row r="14" spans="2:8" ht="12" customHeight="1">
      <c r="B14" s="4" t="s">
        <v>22</v>
      </c>
      <c r="C14" s="5"/>
      <c r="D14" s="6"/>
      <c r="E14" s="6"/>
      <c r="F14" s="6"/>
      <c r="G14" s="6"/>
      <c r="H14" s="6"/>
    </row>
    <row r="15" spans="2:8" ht="10.5" customHeight="1">
      <c r="B15" s="20" t="s">
        <v>7</v>
      </c>
      <c r="C15" s="21">
        <v>4610</v>
      </c>
      <c r="D15" s="22">
        <v>100</v>
      </c>
      <c r="E15" s="22">
        <v>100</v>
      </c>
      <c r="F15" s="22">
        <v>100</v>
      </c>
      <c r="G15" s="22">
        <v>100</v>
      </c>
      <c r="H15" s="22">
        <v>100</v>
      </c>
    </row>
    <row r="16" spans="2:8" ht="10.5" customHeight="1">
      <c r="B16" s="20" t="s">
        <v>39</v>
      </c>
      <c r="C16" s="21">
        <v>100</v>
      </c>
      <c r="D16" s="22">
        <v>2.6</v>
      </c>
      <c r="E16" s="22">
        <v>2.1</v>
      </c>
      <c r="F16" s="22">
        <v>2.3</v>
      </c>
      <c r="G16" s="22">
        <v>2.1</v>
      </c>
      <c r="H16" s="22">
        <v>2.1</v>
      </c>
    </row>
    <row r="17" spans="2:8" ht="10.5" customHeight="1">
      <c r="B17" s="7" t="s">
        <v>35</v>
      </c>
      <c r="C17" s="5">
        <v>1090</v>
      </c>
      <c r="D17" s="6">
        <v>27.1</v>
      </c>
      <c r="E17" s="6">
        <v>26.5</v>
      </c>
      <c r="F17" s="6">
        <v>25.8</v>
      </c>
      <c r="G17" s="6">
        <v>24.6</v>
      </c>
      <c r="H17" s="6">
        <v>23.6</v>
      </c>
    </row>
    <row r="18" spans="2:8" ht="3.75" customHeight="1">
      <c r="B18" s="3" t="s">
        <v>14</v>
      </c>
      <c r="C18" s="11">
        <v>1215</v>
      </c>
      <c r="D18" s="3">
        <v>26</v>
      </c>
      <c r="E18" s="3">
        <v>23.3</v>
      </c>
      <c r="F18" s="3">
        <v>23.8</v>
      </c>
      <c r="G18" s="3">
        <v>25.3</v>
      </c>
      <c r="H18" s="3">
        <v>26.4</v>
      </c>
    </row>
    <row r="19" spans="2:13" ht="21" customHeight="1">
      <c r="B19" s="48" t="s">
        <v>15</v>
      </c>
      <c r="C19" s="48">
        <v>2210</v>
      </c>
      <c r="D19" s="48">
        <v>44.3</v>
      </c>
      <c r="E19" s="48">
        <v>48.1</v>
      </c>
      <c r="F19" s="48">
        <v>48.1</v>
      </c>
      <c r="G19" s="48">
        <v>48</v>
      </c>
      <c r="H19" s="48">
        <v>47.9</v>
      </c>
      <c r="J19" s="15"/>
      <c r="M19" s="8"/>
    </row>
    <row r="20" spans="2:8" ht="3.75" customHeight="1">
      <c r="B20" s="29"/>
      <c r="C20" s="29"/>
      <c r="D20" s="29"/>
      <c r="E20" s="29"/>
      <c r="F20" s="29"/>
      <c r="G20" s="29"/>
      <c r="H20" s="29"/>
    </row>
    <row r="21" ht="9" customHeight="1">
      <c r="B21" s="1" t="s">
        <v>40</v>
      </c>
    </row>
    <row r="22" spans="3:8" ht="9" customHeight="1">
      <c r="C22" s="26"/>
      <c r="H22" s="12"/>
    </row>
    <row r="23" ht="9" customHeight="1">
      <c r="C23" s="26"/>
    </row>
    <row r="24" spans="3:8" ht="9" customHeight="1">
      <c r="C24" s="27"/>
      <c r="D24" s="49"/>
      <c r="E24" s="49"/>
      <c r="F24" s="2"/>
      <c r="G24" s="49"/>
      <c r="H24" s="49"/>
    </row>
    <row r="25" ht="9" customHeight="1"/>
    <row r="26" ht="9" customHeight="1"/>
    <row r="27" ht="9" customHeight="1"/>
    <row r="28" ht="9" customHeight="1"/>
    <row r="29" ht="9" customHeight="1"/>
    <row r="30" ht="9" customHeight="1"/>
    <row r="31" ht="9" customHeight="1"/>
    <row r="32" ht="9" customHeight="1"/>
    <row r="33" ht="9" customHeight="1"/>
    <row r="34" ht="9" customHeight="1"/>
    <row r="35" ht="9" customHeight="1"/>
    <row r="36" ht="9" customHeight="1"/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</sheetData>
  <sheetProtection/>
  <mergeCells count="5">
    <mergeCell ref="D24:E24"/>
    <mergeCell ref="G24:H24"/>
    <mergeCell ref="B2:H2"/>
    <mergeCell ref="D4:H4"/>
    <mergeCell ref="B19:H1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M24"/>
  <sheetViews>
    <sheetView zoomScalePageLayoutView="0" workbookViewId="0" topLeftCell="A1">
      <selection activeCell="D1" sqref="D1:D16384"/>
    </sheetView>
  </sheetViews>
  <sheetFormatPr defaultColWidth="6.625" defaultRowHeight="15"/>
  <cols>
    <col min="1" max="1" width="1.625" style="1" customWidth="1"/>
    <col min="2" max="2" width="29.875" style="1" customWidth="1"/>
    <col min="3" max="8" width="7.625" style="1" customWidth="1"/>
    <col min="9" max="9" width="1.625" style="1" customWidth="1"/>
    <col min="10" max="16384" width="6.625" style="1" customWidth="1"/>
  </cols>
  <sheetData>
    <row r="1" spans="2:8" ht="15" customHeight="1">
      <c r="B1" s="16" t="s">
        <v>30</v>
      </c>
      <c r="C1" s="2"/>
      <c r="D1" s="2"/>
      <c r="E1" s="2"/>
      <c r="F1" s="2"/>
      <c r="G1" s="2"/>
      <c r="H1" s="2"/>
    </row>
    <row r="2" spans="2:8" ht="39" customHeight="1">
      <c r="B2" s="44" t="s">
        <v>31</v>
      </c>
      <c r="C2" s="44"/>
      <c r="D2" s="44"/>
      <c r="E2" s="44"/>
      <c r="F2" s="44"/>
      <c r="G2" s="44"/>
      <c r="H2" s="44"/>
    </row>
    <row r="3" spans="2:8" ht="21" customHeight="1">
      <c r="B3" s="17" t="s">
        <v>0</v>
      </c>
      <c r="C3" s="2"/>
      <c r="D3" s="2"/>
      <c r="E3" s="2"/>
      <c r="F3" s="2"/>
      <c r="G3" s="2"/>
      <c r="H3" s="2"/>
    </row>
    <row r="4" spans="2:8" ht="21" customHeight="1">
      <c r="B4" s="23"/>
      <c r="C4" s="31" t="s">
        <v>1</v>
      </c>
      <c r="D4" s="45" t="s">
        <v>2</v>
      </c>
      <c r="E4" s="46"/>
      <c r="F4" s="47"/>
      <c r="G4" s="47"/>
      <c r="H4" s="47"/>
    </row>
    <row r="5" spans="2:8" ht="2.25" customHeight="1">
      <c r="B5" s="24"/>
      <c r="C5" s="9"/>
      <c r="D5" s="9"/>
      <c r="E5" s="9"/>
      <c r="F5" s="9"/>
      <c r="G5" s="9"/>
      <c r="H5" s="9"/>
    </row>
    <row r="6" spans="2:8" ht="13.5" customHeight="1">
      <c r="B6" s="25"/>
      <c r="C6" s="10">
        <v>2015</v>
      </c>
      <c r="D6" s="18">
        <v>2005</v>
      </c>
      <c r="E6" s="18">
        <v>2010</v>
      </c>
      <c r="F6" s="18" t="s">
        <v>32</v>
      </c>
      <c r="G6" s="18" t="s">
        <v>33</v>
      </c>
      <c r="H6" s="10">
        <v>2015</v>
      </c>
    </row>
    <row r="7" spans="2:8" ht="3.75" customHeight="1">
      <c r="B7" s="3"/>
      <c r="C7" s="3"/>
      <c r="D7" s="3"/>
      <c r="E7" s="3"/>
      <c r="F7" s="3"/>
      <c r="G7" s="3"/>
      <c r="H7" s="3"/>
    </row>
    <row r="8" spans="1:8" ht="12" customHeight="1">
      <c r="A8" s="3"/>
      <c r="B8" s="19" t="s">
        <v>18</v>
      </c>
      <c r="C8" s="13"/>
      <c r="D8" s="14"/>
      <c r="E8" s="14"/>
      <c r="F8" s="14"/>
      <c r="G8" s="14"/>
      <c r="H8" s="14"/>
    </row>
    <row r="9" spans="2:8" ht="12" customHeight="1">
      <c r="B9" s="4" t="s">
        <v>3</v>
      </c>
      <c r="C9" s="5">
        <v>4755</v>
      </c>
      <c r="D9" s="6">
        <v>100</v>
      </c>
      <c r="E9" s="6">
        <v>100</v>
      </c>
      <c r="F9" s="6">
        <v>100</v>
      </c>
      <c r="G9" s="6">
        <v>100</v>
      </c>
      <c r="H9" s="6">
        <v>100</v>
      </c>
    </row>
    <row r="10" spans="2:8" ht="10.5" customHeight="1">
      <c r="B10" s="20" t="s">
        <v>34</v>
      </c>
      <c r="C10" s="21">
        <v>150</v>
      </c>
      <c r="D10" s="22">
        <v>3.3</v>
      </c>
      <c r="E10" s="22">
        <v>3.6</v>
      </c>
      <c r="F10" s="22">
        <v>3.5</v>
      </c>
      <c r="G10" s="22">
        <v>3.3</v>
      </c>
      <c r="H10" s="22">
        <v>3.2</v>
      </c>
    </row>
    <row r="11" spans="2:8" ht="10.5" customHeight="1">
      <c r="B11" s="20" t="s">
        <v>35</v>
      </c>
      <c r="C11" s="21">
        <v>875</v>
      </c>
      <c r="D11" s="22">
        <v>22.4</v>
      </c>
      <c r="E11" s="22">
        <v>21.5</v>
      </c>
      <c r="F11" s="22">
        <v>19.9</v>
      </c>
      <c r="G11" s="22">
        <v>19.2</v>
      </c>
      <c r="H11" s="22">
        <v>18.4</v>
      </c>
    </row>
    <row r="12" spans="2:8" ht="10.5" customHeight="1">
      <c r="B12" s="7" t="s">
        <v>13</v>
      </c>
      <c r="C12" s="5">
        <v>1230</v>
      </c>
      <c r="D12" s="6">
        <v>26.5</v>
      </c>
      <c r="E12" s="6">
        <v>25</v>
      </c>
      <c r="F12" s="6">
        <v>25.2</v>
      </c>
      <c r="G12" s="6">
        <v>25.6</v>
      </c>
      <c r="H12" s="6">
        <v>25.9</v>
      </c>
    </row>
    <row r="13" spans="1:8" ht="12" customHeight="1">
      <c r="A13" s="3"/>
      <c r="B13" s="19" t="s">
        <v>12</v>
      </c>
      <c r="C13" s="13">
        <v>2495</v>
      </c>
      <c r="D13" s="14">
        <v>47.9</v>
      </c>
      <c r="E13" s="14">
        <v>49.9</v>
      </c>
      <c r="F13" s="14">
        <v>51.5</v>
      </c>
      <c r="G13" s="14">
        <v>51.9</v>
      </c>
      <c r="H13" s="14">
        <v>52.5</v>
      </c>
    </row>
    <row r="14" spans="2:8" ht="12" customHeight="1">
      <c r="B14" s="4" t="s">
        <v>21</v>
      </c>
      <c r="C14" s="5"/>
      <c r="D14" s="6"/>
      <c r="E14" s="6"/>
      <c r="F14" s="6"/>
      <c r="G14" s="6"/>
      <c r="H14" s="6"/>
    </row>
    <row r="15" spans="2:8" ht="10.5" customHeight="1">
      <c r="B15" s="20" t="s">
        <v>3</v>
      </c>
      <c r="C15" s="21">
        <v>4610</v>
      </c>
      <c r="D15" s="22">
        <v>100</v>
      </c>
      <c r="E15" s="22">
        <v>100</v>
      </c>
      <c r="F15" s="22">
        <v>100</v>
      </c>
      <c r="G15" s="22">
        <v>100</v>
      </c>
      <c r="H15" s="22">
        <v>100</v>
      </c>
    </row>
    <row r="16" spans="2:8" ht="10.5" customHeight="1">
      <c r="B16" s="20" t="s">
        <v>34</v>
      </c>
      <c r="C16" s="21">
        <v>100</v>
      </c>
      <c r="D16" s="22">
        <v>2.6</v>
      </c>
      <c r="E16" s="22">
        <v>2.1</v>
      </c>
      <c r="F16" s="22">
        <v>2.3</v>
      </c>
      <c r="G16" s="22">
        <v>2.1</v>
      </c>
      <c r="H16" s="22">
        <v>2.1</v>
      </c>
    </row>
    <row r="17" spans="2:8" ht="10.5" customHeight="1">
      <c r="B17" s="7" t="s">
        <v>35</v>
      </c>
      <c r="C17" s="5">
        <v>1090</v>
      </c>
      <c r="D17" s="6">
        <v>27.1</v>
      </c>
      <c r="E17" s="6">
        <v>26.5</v>
      </c>
      <c r="F17" s="6">
        <v>25.8</v>
      </c>
      <c r="G17" s="6">
        <v>24.6</v>
      </c>
      <c r="H17" s="6">
        <v>23.6</v>
      </c>
    </row>
    <row r="18" spans="2:8" ht="3.75" customHeight="1">
      <c r="B18" s="3" t="s">
        <v>13</v>
      </c>
      <c r="C18" s="11">
        <v>1215</v>
      </c>
      <c r="D18" s="3">
        <v>26</v>
      </c>
      <c r="E18" s="3">
        <v>23.3</v>
      </c>
      <c r="F18" s="3">
        <v>23.8</v>
      </c>
      <c r="G18" s="3">
        <v>25.3</v>
      </c>
      <c r="H18" s="3">
        <v>26.4</v>
      </c>
    </row>
    <row r="19" spans="2:13" ht="21" customHeight="1">
      <c r="B19" s="48" t="s">
        <v>12</v>
      </c>
      <c r="C19" s="48">
        <v>2210</v>
      </c>
      <c r="D19" s="48">
        <v>44.3</v>
      </c>
      <c r="E19" s="48">
        <v>48.1</v>
      </c>
      <c r="F19" s="48">
        <v>48.1</v>
      </c>
      <c r="G19" s="48">
        <v>48</v>
      </c>
      <c r="H19" s="48">
        <v>47.9</v>
      </c>
      <c r="J19" s="15"/>
      <c r="M19" s="8"/>
    </row>
    <row r="20" spans="2:8" ht="3.75" customHeight="1">
      <c r="B20" s="29"/>
      <c r="C20" s="29"/>
      <c r="D20" s="29"/>
      <c r="E20" s="29"/>
      <c r="F20" s="29"/>
      <c r="G20" s="29"/>
      <c r="H20" s="29"/>
    </row>
    <row r="21" ht="9" customHeight="1">
      <c r="B21" s="1" t="s">
        <v>36</v>
      </c>
    </row>
    <row r="22" spans="3:8" ht="9" customHeight="1">
      <c r="C22" s="26"/>
      <c r="H22" s="12"/>
    </row>
    <row r="23" ht="9" customHeight="1">
      <c r="C23" s="26"/>
    </row>
    <row r="24" spans="3:8" ht="9" customHeight="1">
      <c r="C24" s="27"/>
      <c r="D24" s="49"/>
      <c r="E24" s="49"/>
      <c r="F24" s="2"/>
      <c r="G24" s="49"/>
      <c r="H24" s="49"/>
    </row>
    <row r="25" ht="9" customHeight="1"/>
    <row r="26" ht="9" customHeight="1"/>
    <row r="27" ht="9" customHeight="1"/>
    <row r="28" ht="9" customHeight="1"/>
    <row r="29" ht="9" customHeight="1"/>
    <row r="30" ht="9" customHeight="1"/>
    <row r="31" ht="9" customHeight="1"/>
    <row r="32" ht="9" customHeight="1"/>
    <row r="33" ht="9" customHeight="1"/>
    <row r="34" ht="9" customHeight="1"/>
    <row r="35" ht="9" customHeight="1"/>
    <row r="36" ht="9" customHeight="1"/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</sheetData>
  <sheetProtection/>
  <mergeCells count="5">
    <mergeCell ref="D24:E24"/>
    <mergeCell ref="G24:H24"/>
    <mergeCell ref="B2:H2"/>
    <mergeCell ref="D4:H4"/>
    <mergeCell ref="B19:H1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M26"/>
  <sheetViews>
    <sheetView tabSelected="1" zoomScalePageLayoutView="0" workbookViewId="0" topLeftCell="A1">
      <selection activeCell="L35" sqref="L35"/>
    </sheetView>
  </sheetViews>
  <sheetFormatPr defaultColWidth="6.625" defaultRowHeight="9" customHeight="1"/>
  <cols>
    <col min="1" max="1" width="1.625" style="1" customWidth="1"/>
    <col min="2" max="2" width="32.625" style="1" customWidth="1"/>
    <col min="3" max="8" width="7.625" style="1" customWidth="1"/>
    <col min="9" max="9" width="1.625" style="1" customWidth="1"/>
    <col min="10" max="16384" width="6.625" style="1" customWidth="1"/>
  </cols>
  <sheetData>
    <row r="1" spans="2:8" s="32" customFormat="1" ht="15" customHeight="1">
      <c r="B1" s="33" t="str">
        <f>+'[1]Titles_ALL'!$M$112</f>
        <v>Table A24 </v>
      </c>
      <c r="C1" s="34"/>
      <c r="D1" s="34"/>
      <c r="E1" s="34"/>
      <c r="F1" s="34"/>
      <c r="G1" s="34"/>
      <c r="H1" s="34"/>
    </row>
    <row r="2" spans="2:8" s="32" customFormat="1" ht="39" customHeight="1">
      <c r="B2" s="50" t="str">
        <f>+'[1]Titles_ALL'!$O$112</f>
        <v>World trade in commercial services by category, 2016</v>
      </c>
      <c r="C2" s="50"/>
      <c r="D2" s="50"/>
      <c r="E2" s="50"/>
      <c r="F2" s="50"/>
      <c r="G2" s="50"/>
      <c r="H2" s="50"/>
    </row>
    <row r="3" spans="2:8" s="32" customFormat="1" ht="21" customHeight="1">
      <c r="B3" s="35" t="str">
        <f>+'[1]Titles_ALL'!$Q$112</f>
        <v>(Billion dollars and percentage)</v>
      </c>
      <c r="C3" s="34"/>
      <c r="D3" s="34"/>
      <c r="E3" s="34"/>
      <c r="F3" s="34"/>
      <c r="G3" s="34"/>
      <c r="H3" s="34"/>
    </row>
    <row r="4" spans="2:8" ht="21" customHeight="1">
      <c r="B4" s="23"/>
      <c r="C4" s="51" t="s">
        <v>1</v>
      </c>
      <c r="D4" s="46" t="s">
        <v>2</v>
      </c>
      <c r="E4" s="46"/>
      <c r="F4" s="47"/>
      <c r="G4" s="47"/>
      <c r="H4" s="47"/>
    </row>
    <row r="5" spans="2:8" ht="2.25" customHeight="1">
      <c r="B5" s="24"/>
      <c r="C5" s="52"/>
      <c r="D5" s="9"/>
      <c r="E5" s="9"/>
      <c r="F5" s="9"/>
      <c r="G5" s="9"/>
      <c r="H5" s="9"/>
    </row>
    <row r="6" spans="2:8" ht="13.5" customHeight="1">
      <c r="B6" s="25"/>
      <c r="C6" s="10">
        <f>+'[2]years'!$C$3</f>
        <v>2016</v>
      </c>
      <c r="D6" s="18">
        <v>2005</v>
      </c>
      <c r="E6" s="18">
        <f>+'[2]years'!$C$12</f>
        <v>2010</v>
      </c>
      <c r="F6" s="18" t="str">
        <f>+[2]!YMAX2</f>
        <v>2014</v>
      </c>
      <c r="G6" s="18" t="str">
        <f>+'[2]years'!$C$4</f>
        <v>2015</v>
      </c>
      <c r="H6" s="10">
        <f>+'[2]years'!$C$3</f>
        <v>2016</v>
      </c>
    </row>
    <row r="7" spans="2:8" ht="3.75" customHeight="1">
      <c r="B7" s="3"/>
      <c r="C7" s="3"/>
      <c r="D7" s="3"/>
      <c r="E7" s="3"/>
      <c r="F7" s="3"/>
      <c r="G7" s="3"/>
      <c r="H7" s="3"/>
    </row>
    <row r="8" spans="1:8" ht="12" customHeight="1">
      <c r="A8" s="3"/>
      <c r="B8" s="19" t="s">
        <v>18</v>
      </c>
      <c r="C8" s="13"/>
      <c r="D8" s="14"/>
      <c r="E8" s="14"/>
      <c r="F8" s="14"/>
      <c r="G8" s="14"/>
      <c r="H8" s="14"/>
    </row>
    <row r="9" spans="2:8" ht="12" customHeight="1">
      <c r="B9" s="4" t="s">
        <v>48</v>
      </c>
      <c r="C9" s="37">
        <v>4807.689960473071</v>
      </c>
      <c r="D9" s="40">
        <v>100</v>
      </c>
      <c r="E9" s="40">
        <v>100</v>
      </c>
      <c r="F9" s="40">
        <v>100</v>
      </c>
      <c r="G9" s="40">
        <v>100</v>
      </c>
      <c r="H9" s="40">
        <v>100</v>
      </c>
    </row>
    <row r="10" spans="2:8" ht="10.5" customHeight="1">
      <c r="B10" s="20" t="s">
        <v>34</v>
      </c>
      <c r="C10" s="38">
        <v>166.01112910856</v>
      </c>
      <c r="D10" s="41">
        <v>3.5861485421793913</v>
      </c>
      <c r="E10" s="41">
        <v>3.576191547740458</v>
      </c>
      <c r="F10" s="41">
        <v>3.3306469346132834</v>
      </c>
      <c r="G10" s="41">
        <v>3.368040778441879</v>
      </c>
      <c r="H10" s="41">
        <v>3.4530331713034323</v>
      </c>
    </row>
    <row r="11" spans="2:8" ht="10.5" customHeight="1">
      <c r="B11" s="20" t="s">
        <v>35</v>
      </c>
      <c r="C11" s="38">
        <v>852.55397323889</v>
      </c>
      <c r="D11" s="41">
        <v>22.354839320936506</v>
      </c>
      <c r="E11" s="41">
        <v>21.49610940849811</v>
      </c>
      <c r="F11" s="41">
        <v>19.48790601335334</v>
      </c>
      <c r="G11" s="41">
        <v>18.594808993952576</v>
      </c>
      <c r="H11" s="41">
        <v>17.733131301066674</v>
      </c>
    </row>
    <row r="12" spans="2:8" ht="10.5" customHeight="1">
      <c r="B12" s="20" t="s">
        <v>13</v>
      </c>
      <c r="C12" s="38">
        <v>1205.48046316297</v>
      </c>
      <c r="D12" s="41">
        <v>26.566440819920313</v>
      </c>
      <c r="E12" s="41">
        <v>24.794303130004305</v>
      </c>
      <c r="F12" s="41">
        <v>24.431528549958426</v>
      </c>
      <c r="G12" s="41">
        <v>24.734156348689105</v>
      </c>
      <c r="H12" s="41">
        <v>25.074005875461076</v>
      </c>
    </row>
    <row r="13" spans="2:8" ht="10.5" customHeight="1">
      <c r="B13" s="20" t="s">
        <v>12</v>
      </c>
      <c r="C13" s="38">
        <v>2583.64399673255</v>
      </c>
      <c r="D13" s="41">
        <v>47.49256445926956</v>
      </c>
      <c r="E13" s="41">
        <v>50.13338379744901</v>
      </c>
      <c r="F13" s="41">
        <v>52.74991954062311</v>
      </c>
      <c r="G13" s="41">
        <v>53.302993013089065</v>
      </c>
      <c r="H13" s="41">
        <v>53.73982136897868</v>
      </c>
    </row>
    <row r="14" spans="1:8" ht="12" customHeight="1">
      <c r="A14" s="3"/>
      <c r="B14" s="19" t="s">
        <v>21</v>
      </c>
      <c r="C14" s="39"/>
      <c r="D14" s="42"/>
      <c r="E14" s="42"/>
      <c r="F14" s="42"/>
      <c r="G14" s="42"/>
      <c r="H14" s="42"/>
    </row>
    <row r="15" spans="2:8" ht="12" customHeight="1">
      <c r="B15" s="43" t="s">
        <v>48</v>
      </c>
      <c r="C15" s="38">
        <v>4694.08606821598</v>
      </c>
      <c r="D15" s="41">
        <v>100</v>
      </c>
      <c r="E15" s="41">
        <v>100</v>
      </c>
      <c r="F15" s="41">
        <v>100</v>
      </c>
      <c r="G15" s="41">
        <v>100</v>
      </c>
      <c r="H15" s="41">
        <v>100</v>
      </c>
    </row>
    <row r="16" spans="2:8" ht="10.5" customHeight="1">
      <c r="B16" s="20" t="s">
        <v>34</v>
      </c>
      <c r="C16" s="38">
        <v>109.43752010516</v>
      </c>
      <c r="D16" s="41">
        <v>2.5990863825883386</v>
      </c>
      <c r="E16" s="41">
        <v>2.082427963254145</v>
      </c>
      <c r="F16" s="41">
        <v>2.3223061703910512</v>
      </c>
      <c r="G16" s="41">
        <v>2.3497422889599866</v>
      </c>
      <c r="H16" s="41">
        <v>2.331391425610406</v>
      </c>
    </row>
    <row r="17" spans="2:8" ht="10.5" customHeight="1">
      <c r="B17" s="20" t="s">
        <v>35</v>
      </c>
      <c r="C17" s="38">
        <v>1024.59490356526</v>
      </c>
      <c r="D17" s="41">
        <v>27.50776317234593</v>
      </c>
      <c r="E17" s="41">
        <v>26.516529226736758</v>
      </c>
      <c r="F17" s="41">
        <v>23.894128625611444</v>
      </c>
      <c r="G17" s="41">
        <v>22.912479485763797</v>
      </c>
      <c r="H17" s="41">
        <v>21.827356564739432</v>
      </c>
    </row>
    <row r="18" spans="2:8" ht="10.5" customHeight="1">
      <c r="B18" s="20" t="s">
        <v>13</v>
      </c>
      <c r="C18" s="38">
        <v>1198.59006656005</v>
      </c>
      <c r="D18" s="41">
        <v>25.967865548603946</v>
      </c>
      <c r="E18" s="41">
        <v>23.227515332637534</v>
      </c>
      <c r="F18" s="41">
        <v>24.931007853935352</v>
      </c>
      <c r="G18" s="41">
        <v>25.232113274910766</v>
      </c>
      <c r="H18" s="41">
        <v>25.534045374152726</v>
      </c>
    </row>
    <row r="19" spans="2:8" ht="10.5" customHeight="1">
      <c r="B19" s="7" t="s">
        <v>12</v>
      </c>
      <c r="C19" s="37">
        <v>2361.4638278450698</v>
      </c>
      <c r="D19" s="40">
        <v>43.92530186905658</v>
      </c>
      <c r="E19" s="40">
        <v>48.17352780395067</v>
      </c>
      <c r="F19" s="40">
        <v>48.852558755421654</v>
      </c>
      <c r="G19" s="40">
        <v>49.50567295482139</v>
      </c>
      <c r="H19" s="40">
        <v>50.307211958355936</v>
      </c>
    </row>
    <row r="20" spans="2:8" ht="3.75" customHeight="1">
      <c r="B20" s="3"/>
      <c r="C20" s="11"/>
      <c r="D20" s="3"/>
      <c r="E20" s="3"/>
      <c r="F20" s="3"/>
      <c r="G20" s="3"/>
      <c r="H20" s="3"/>
    </row>
    <row r="21" spans="2:13" ht="12" customHeight="1">
      <c r="B21" s="48" t="s">
        <v>47</v>
      </c>
      <c r="C21" s="48"/>
      <c r="D21" s="48"/>
      <c r="E21" s="48"/>
      <c r="F21" s="48"/>
      <c r="G21" s="48"/>
      <c r="H21" s="48"/>
      <c r="J21" s="15"/>
      <c r="M21" s="8"/>
    </row>
    <row r="22" spans="2:8" ht="3.75" customHeight="1">
      <c r="B22" s="29"/>
      <c r="C22" s="29"/>
      <c r="D22" s="29"/>
      <c r="E22" s="29"/>
      <c r="F22" s="29"/>
      <c r="G22" s="29"/>
      <c r="H22" s="29"/>
    </row>
    <row r="24" spans="3:8" ht="9" customHeight="1">
      <c r="C24" s="26"/>
      <c r="H24" s="12"/>
    </row>
    <row r="25" ht="9" customHeight="1">
      <c r="C25" s="26"/>
    </row>
    <row r="26" spans="3:8" ht="9" customHeight="1">
      <c r="C26" s="27"/>
      <c r="D26" s="49"/>
      <c r="E26" s="49"/>
      <c r="F26" s="2"/>
      <c r="G26" s="49"/>
      <c r="H26" s="49"/>
    </row>
  </sheetData>
  <sheetProtection/>
  <mergeCells count="5">
    <mergeCell ref="D26:E26"/>
    <mergeCell ref="G26:H26"/>
    <mergeCell ref="D4:H4"/>
    <mergeCell ref="B2:H2"/>
    <mergeCell ref="B21:H21"/>
  </mergeCells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 transitionEvaluation="1"/>
  <dimension ref="A1:H26"/>
  <sheetViews>
    <sheetView tabSelected="1" defaultGridColor="0" zoomScalePageLayoutView="0" colorId="22" workbookViewId="0" topLeftCell="A1">
      <selection activeCell="L35" sqref="L35"/>
    </sheetView>
  </sheetViews>
  <sheetFormatPr defaultColWidth="6.625" defaultRowHeight="9" customHeight="1"/>
  <cols>
    <col min="1" max="1" width="1.625" style="1" customWidth="1"/>
    <col min="2" max="2" width="32.625" style="1" customWidth="1"/>
    <col min="3" max="8" width="7.625" style="1" customWidth="1"/>
    <col min="9" max="9" width="1.625" style="1" customWidth="1"/>
    <col min="10" max="16384" width="6.625" style="1" customWidth="1"/>
  </cols>
  <sheetData>
    <row r="1" spans="2:8" s="32" customFormat="1" ht="15" customHeight="1">
      <c r="B1" s="33" t="str">
        <f>+'[1]Titles_ALL'!$U$112</f>
        <v>Tableau A24 </v>
      </c>
      <c r="C1" s="34"/>
      <c r="D1" s="34"/>
      <c r="E1" s="34"/>
      <c r="F1" s="34"/>
      <c r="G1" s="34"/>
      <c r="H1" s="34"/>
    </row>
    <row r="2" spans="2:8" s="32" customFormat="1" ht="39" customHeight="1">
      <c r="B2" s="50" t="str">
        <f>+'[1]Titles_ALL'!$V$112</f>
        <v>Commerce mondial des services commerciaux, par catégorie, 2016</v>
      </c>
      <c r="C2" s="50"/>
      <c r="D2" s="50"/>
      <c r="E2" s="50"/>
      <c r="F2" s="50"/>
      <c r="G2" s="50"/>
      <c r="H2" s="50"/>
    </row>
    <row r="3" spans="2:8" s="32" customFormat="1" ht="21" customHeight="1">
      <c r="B3" s="35" t="str">
        <f>+'[1]Titles_ALL'!$X$112</f>
        <v>(En milliards de dollars et en pourcentage)</v>
      </c>
      <c r="C3" s="34"/>
      <c r="D3" s="34"/>
      <c r="E3" s="34"/>
      <c r="F3" s="34"/>
      <c r="G3" s="34"/>
      <c r="H3" s="34"/>
    </row>
    <row r="4" spans="2:8" ht="21" customHeight="1">
      <c r="B4" s="23"/>
      <c r="C4" s="51" t="s">
        <v>5</v>
      </c>
      <c r="D4" s="46" t="s">
        <v>6</v>
      </c>
      <c r="E4" s="46"/>
      <c r="F4" s="47"/>
      <c r="G4" s="47"/>
      <c r="H4" s="47"/>
    </row>
    <row r="5" spans="2:8" ht="2.25" customHeight="1">
      <c r="B5" s="24"/>
      <c r="C5" s="52"/>
      <c r="D5" s="9"/>
      <c r="E5" s="9"/>
      <c r="F5" s="9"/>
      <c r="G5" s="9"/>
      <c r="H5" s="9"/>
    </row>
    <row r="6" spans="2:8" ht="13.5" customHeight="1">
      <c r="B6" s="25"/>
      <c r="C6" s="10">
        <f>+'[2]years'!$C$3</f>
        <v>2016</v>
      </c>
      <c r="D6" s="18">
        <v>2005</v>
      </c>
      <c r="E6" s="18">
        <f>+'[2]years'!$C$12</f>
        <v>2010</v>
      </c>
      <c r="F6" s="18" t="str">
        <f>+[2]!YMAX2</f>
        <v>2014</v>
      </c>
      <c r="G6" s="18" t="str">
        <f>+'[2]years'!$C$4</f>
        <v>2015</v>
      </c>
      <c r="H6" s="10">
        <f>+'[2]years'!$C$3</f>
        <v>2016</v>
      </c>
    </row>
    <row r="7" spans="2:8" ht="3.75" customHeight="1">
      <c r="B7" s="3"/>
      <c r="C7" s="3"/>
      <c r="D7" s="3"/>
      <c r="E7" s="3"/>
      <c r="F7" s="3"/>
      <c r="G7" s="3"/>
      <c r="H7" s="3"/>
    </row>
    <row r="8" spans="1:8" ht="12" customHeight="1">
      <c r="A8" s="3"/>
      <c r="B8" s="19" t="s">
        <v>19</v>
      </c>
      <c r="C8" s="13"/>
      <c r="D8" s="14"/>
      <c r="E8" s="14"/>
      <c r="F8" s="14"/>
      <c r="G8" s="14"/>
      <c r="H8" s="14"/>
    </row>
    <row r="9" spans="2:8" ht="12" customHeight="1">
      <c r="B9" s="4" t="s">
        <v>49</v>
      </c>
      <c r="C9" s="37">
        <v>4807.689960473071</v>
      </c>
      <c r="D9" s="40">
        <v>100</v>
      </c>
      <c r="E9" s="40">
        <v>100</v>
      </c>
      <c r="F9" s="40">
        <v>100</v>
      </c>
      <c r="G9" s="40">
        <v>100</v>
      </c>
      <c r="H9" s="40">
        <v>100</v>
      </c>
    </row>
    <row r="10" spans="2:8" ht="10.5" customHeight="1">
      <c r="B10" s="20" t="s">
        <v>50</v>
      </c>
      <c r="C10" s="38">
        <v>166.01112910856</v>
      </c>
      <c r="D10" s="41">
        <v>3.5861485421793913</v>
      </c>
      <c r="E10" s="41">
        <v>3.576191547740458</v>
      </c>
      <c r="F10" s="41">
        <v>3.3306469346132834</v>
      </c>
      <c r="G10" s="41">
        <v>3.368040778441879</v>
      </c>
      <c r="H10" s="41">
        <v>3.4530331713034323</v>
      </c>
    </row>
    <row r="11" spans="2:8" ht="10.5" customHeight="1">
      <c r="B11" s="20" t="s">
        <v>35</v>
      </c>
      <c r="C11" s="38">
        <v>852.55397323889</v>
      </c>
      <c r="D11" s="41">
        <v>22.354839320936506</v>
      </c>
      <c r="E11" s="41">
        <v>21.49610940849811</v>
      </c>
      <c r="F11" s="41">
        <v>19.48790601335334</v>
      </c>
      <c r="G11" s="41">
        <v>18.594808993952576</v>
      </c>
      <c r="H11" s="41">
        <v>17.733131301066674</v>
      </c>
    </row>
    <row r="12" spans="2:8" ht="10.5" customHeight="1">
      <c r="B12" s="20" t="s">
        <v>14</v>
      </c>
      <c r="C12" s="38">
        <v>1205.48046316297</v>
      </c>
      <c r="D12" s="41">
        <v>26.566440819920313</v>
      </c>
      <c r="E12" s="41">
        <v>24.794303130004305</v>
      </c>
      <c r="F12" s="41">
        <v>24.431528549958426</v>
      </c>
      <c r="G12" s="41">
        <v>24.734156348689105</v>
      </c>
      <c r="H12" s="41">
        <v>25.074005875461076</v>
      </c>
    </row>
    <row r="13" spans="2:8" ht="10.5" customHeight="1">
      <c r="B13" s="20" t="s">
        <v>15</v>
      </c>
      <c r="C13" s="38">
        <v>2583.64399673255</v>
      </c>
      <c r="D13" s="41">
        <v>47.49256445926956</v>
      </c>
      <c r="E13" s="41">
        <v>50.13338379744901</v>
      </c>
      <c r="F13" s="41">
        <v>52.74991954062311</v>
      </c>
      <c r="G13" s="41">
        <v>53.302993013089065</v>
      </c>
      <c r="H13" s="41">
        <v>53.73982136897868</v>
      </c>
    </row>
    <row r="14" spans="1:8" ht="12" customHeight="1">
      <c r="A14" s="3"/>
      <c r="B14" s="19" t="s">
        <v>22</v>
      </c>
      <c r="C14" s="39"/>
      <c r="D14" s="42"/>
      <c r="E14" s="42"/>
      <c r="F14" s="42"/>
      <c r="G14" s="42"/>
      <c r="H14" s="42"/>
    </row>
    <row r="15" spans="2:8" ht="12" customHeight="1">
      <c r="B15" s="4" t="s">
        <v>49</v>
      </c>
      <c r="C15" s="37">
        <v>4694.08606821598</v>
      </c>
      <c r="D15" s="40">
        <v>100</v>
      </c>
      <c r="E15" s="40">
        <v>100</v>
      </c>
      <c r="F15" s="40">
        <v>100</v>
      </c>
      <c r="G15" s="40">
        <v>100</v>
      </c>
      <c r="H15" s="40">
        <v>100</v>
      </c>
    </row>
    <row r="16" spans="2:8" ht="10.5" customHeight="1">
      <c r="B16" s="20" t="s">
        <v>50</v>
      </c>
      <c r="C16" s="38">
        <v>109.43752010516</v>
      </c>
      <c r="D16" s="41">
        <v>2.5990863825883386</v>
      </c>
      <c r="E16" s="41">
        <v>2.082427963254145</v>
      </c>
      <c r="F16" s="41">
        <v>2.3223061703910512</v>
      </c>
      <c r="G16" s="41">
        <v>2.3497422889599866</v>
      </c>
      <c r="H16" s="41">
        <v>2.331391425610406</v>
      </c>
    </row>
    <row r="17" spans="2:8" ht="10.5" customHeight="1">
      <c r="B17" s="20" t="s">
        <v>35</v>
      </c>
      <c r="C17" s="38">
        <v>1024.59490356526</v>
      </c>
      <c r="D17" s="41">
        <v>27.50776317234593</v>
      </c>
      <c r="E17" s="41">
        <v>26.516529226736758</v>
      </c>
      <c r="F17" s="41">
        <v>23.894128625611444</v>
      </c>
      <c r="G17" s="41">
        <v>22.912479485763797</v>
      </c>
      <c r="H17" s="41">
        <v>21.827356564739432</v>
      </c>
    </row>
    <row r="18" spans="2:8" ht="10.5" customHeight="1">
      <c r="B18" s="20" t="s">
        <v>14</v>
      </c>
      <c r="C18" s="38">
        <v>1198.59006656005</v>
      </c>
      <c r="D18" s="41">
        <v>25.967865548603946</v>
      </c>
      <c r="E18" s="41">
        <v>23.227515332637534</v>
      </c>
      <c r="F18" s="41">
        <v>24.931007853935352</v>
      </c>
      <c r="G18" s="41">
        <v>25.232113274910766</v>
      </c>
      <c r="H18" s="41">
        <v>25.534045374152726</v>
      </c>
    </row>
    <row r="19" spans="2:8" ht="10.5" customHeight="1">
      <c r="B19" s="7" t="s">
        <v>15</v>
      </c>
      <c r="C19" s="37">
        <v>2361.4638278450698</v>
      </c>
      <c r="D19" s="40">
        <v>43.92530186905658</v>
      </c>
      <c r="E19" s="40">
        <v>48.17352780395067</v>
      </c>
      <c r="F19" s="40">
        <v>48.852558755421654</v>
      </c>
      <c r="G19" s="40">
        <v>49.50567295482139</v>
      </c>
      <c r="H19" s="40">
        <v>50.307211958355936</v>
      </c>
    </row>
    <row r="20" spans="2:8" ht="3.75" customHeight="1">
      <c r="B20" s="3"/>
      <c r="C20" s="11"/>
      <c r="D20" s="3"/>
      <c r="E20" s="3"/>
      <c r="F20" s="3"/>
      <c r="G20" s="3"/>
      <c r="H20" s="3"/>
    </row>
    <row r="21" spans="2:8" ht="12" customHeight="1">
      <c r="B21" s="48" t="s">
        <v>28</v>
      </c>
      <c r="C21" s="48"/>
      <c r="D21" s="48"/>
      <c r="E21" s="48"/>
      <c r="F21" s="48"/>
      <c r="G21" s="48"/>
      <c r="H21" s="48"/>
    </row>
    <row r="22" spans="2:8" ht="3.75" customHeight="1">
      <c r="B22" s="30"/>
      <c r="C22" s="30"/>
      <c r="D22" s="30"/>
      <c r="E22" s="30"/>
      <c r="F22" s="30"/>
      <c r="G22" s="30"/>
      <c r="H22" s="30"/>
    </row>
    <row r="26" spans="3:8" ht="9" customHeight="1">
      <c r="C26" s="8"/>
      <c r="D26" s="49"/>
      <c r="E26" s="49"/>
      <c r="F26" s="2"/>
      <c r="G26" s="49"/>
      <c r="H26" s="49"/>
    </row>
  </sheetData>
  <sheetProtection/>
  <mergeCells count="5">
    <mergeCell ref="D26:E26"/>
    <mergeCell ref="G26:H26"/>
    <mergeCell ref="D4:H4"/>
    <mergeCell ref="B2:H2"/>
    <mergeCell ref="B21:H21"/>
  </mergeCells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dandrea</dc:creator>
  <cp:keywords/>
  <dc:description/>
  <cp:lastModifiedBy>Piezas-Jerbi, Mercedes Ninez</cp:lastModifiedBy>
  <cp:lastPrinted>2017-06-06T14:31:36Z</cp:lastPrinted>
  <dcterms:created xsi:type="dcterms:W3CDTF">1998-03-04T09:31:30Z</dcterms:created>
  <dcterms:modified xsi:type="dcterms:W3CDTF">2017-06-06T14:32:00Z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-380537943</vt:i4>
  </property>
  <property fmtid="{D5CDD505-2E9C-101B-9397-08002B2CF9AE}" pid="3" name="_EmailSubject">
    <vt:lpwstr>test cs.xls</vt:lpwstr>
  </property>
  <property fmtid="{D5CDD505-2E9C-101B-9397-08002B2CF9AE}" pid="4" name="_AuthorEmail">
    <vt:lpwstr>Barbara.DAndrea@wto.org</vt:lpwstr>
  </property>
  <property fmtid="{D5CDD505-2E9C-101B-9397-08002B2CF9AE}" pid="5" name="_AuthorEmailDisplayName">
    <vt:lpwstr>d'Andrea-Adrian, Barbara</vt:lpwstr>
  </property>
  <property fmtid="{D5CDD505-2E9C-101B-9397-08002B2CF9AE}" pid="6" name="_ReviewingToolsShownOnce">
    <vt:lpwstr/>
  </property>
</Properties>
</file>