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tabRatio="720" activeTab="0"/>
  </bookViews>
  <sheets>
    <sheet name="English" sheetId="1" r:id="rId1"/>
    <sheet name="French" sheetId="2" r:id="rId2"/>
    <sheet name="Spanish" sheetId="3" r:id="rId3"/>
    <sheet name="Data" sheetId="4" state="hidden" r:id="rId4"/>
  </sheets>
  <definedNames>
    <definedName name="_Order1" hidden="1">255</definedName>
    <definedName name="labels">#REF!</definedName>
    <definedName name="_xlnm.Print_Area" localSheetId="3">'Data'!$A$1:$F$71</definedName>
    <definedName name="_xlnm.Print_Area" localSheetId="0">'English'!$A$1:$J$44</definedName>
    <definedName name="_xlnm.Print_Area" localSheetId="1">'French'!$A$1:$J$44</definedName>
    <definedName name="_xlnm.Print_Area" localSheetId="2">'Spanish'!$A$1:$J$44</definedName>
  </definedNames>
  <calcPr fullCalcOnLoad="1"/>
</workbook>
</file>

<file path=xl/comments4.xml><?xml version="1.0" encoding="utf-8"?>
<comments xmlns="http://schemas.openxmlformats.org/spreadsheetml/2006/main">
  <authors>
    <author>Bratanov</author>
    <author>fotue</author>
  </authors>
  <commentList>
    <comment ref="B2" authorId="0">
      <text>
        <r>
          <rPr>
            <b/>
            <i/>
            <u val="single"/>
            <sz val="10"/>
            <rFont val="Tahoma"/>
            <family val="2"/>
          </rPr>
          <t>Mask:</t>
        </r>
        <r>
          <rPr>
            <b/>
            <i/>
            <sz val="10"/>
            <rFont val="Tahoma"/>
            <family val="2"/>
          </rPr>
          <t xml:space="preserve"> Update this cell each year. This will update all titles automatically.</t>
        </r>
      </text>
    </comment>
    <comment ref="B71" authorId="0">
      <text>
        <r>
          <rPr>
            <b/>
            <i/>
            <u val="single"/>
            <sz val="10"/>
            <rFont val="Tahoma"/>
            <family val="2"/>
          </rPr>
          <t xml:space="preserve">Mask: </t>
        </r>
        <r>
          <rPr>
            <b/>
            <i/>
            <sz val="10"/>
            <rFont val="Tahoma"/>
            <family val="2"/>
          </rPr>
          <t>Update each year.</t>
        </r>
        <r>
          <rPr>
            <sz val="10"/>
            <rFont val="Tahoma"/>
            <family val="0"/>
          </rPr>
          <t xml:space="preserve">
</t>
        </r>
      </text>
    </comment>
    <comment ref="A65" authorId="0">
      <text>
        <r>
          <rPr>
            <b/>
            <i/>
            <u val="single"/>
            <sz val="10"/>
            <rFont val="Tahoma"/>
            <family val="2"/>
          </rPr>
          <t>Mask</t>
        </r>
        <r>
          <rPr>
            <b/>
            <i/>
            <sz val="10"/>
            <rFont val="Tahoma"/>
            <family val="2"/>
          </rPr>
          <t>: Insert a new line each year.</t>
        </r>
        <r>
          <rPr>
            <sz val="10"/>
            <rFont val="Tahoma"/>
            <family val="0"/>
          </rPr>
          <t xml:space="preserve">
</t>
        </r>
      </text>
    </comment>
    <comment ref="H1" authorId="1">
      <text>
        <r>
          <rPr>
            <sz val="10"/>
            <rFont val="Tahoma"/>
            <family val="2"/>
          </rPr>
          <t>Do not unhide column G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<sst xmlns="http://schemas.openxmlformats.org/spreadsheetml/2006/main" count="40" uniqueCount="36">
  <si>
    <t>Chart II.2</t>
  </si>
  <si>
    <t>A. Volume indices, 1950 = 100</t>
  </si>
  <si>
    <t>Manufactures</t>
  </si>
  <si>
    <t>B. Average Annual Change</t>
  </si>
  <si>
    <t>Agricultural products</t>
  </si>
  <si>
    <t>Produits agricoles</t>
  </si>
  <si>
    <t>Produits manufacturés</t>
  </si>
  <si>
    <t>Productos agrícolas</t>
  </si>
  <si>
    <t>Manufacturas</t>
  </si>
  <si>
    <t>00</t>
  </si>
  <si>
    <t>Fuels and mining products</t>
  </si>
  <si>
    <t>Combustibles et produits des industries extractives</t>
  </si>
  <si>
    <t>Combustibles y productos de las industrias extractivas</t>
  </si>
  <si>
    <t>(Volume indices, 1950=100)</t>
  </si>
  <si>
    <t>(Indices de volume, 1950=100)</t>
  </si>
  <si>
    <t>(Indices de volumen, 1950=100)</t>
  </si>
  <si>
    <t>Gráfico 3</t>
  </si>
  <si>
    <t>Graphique 3</t>
  </si>
  <si>
    <t>Chart 3</t>
  </si>
  <si>
    <t>01</t>
  </si>
  <si>
    <t>02</t>
  </si>
  <si>
    <t>03</t>
  </si>
  <si>
    <t>04</t>
  </si>
  <si>
    <t>05</t>
  </si>
  <si>
    <t>06</t>
  </si>
  <si>
    <t>1950-1973</t>
  </si>
  <si>
    <t>1973-1990</t>
  </si>
  <si>
    <t>Annual % change</t>
  </si>
  <si>
    <t>AG</t>
  </si>
  <si>
    <t>MI</t>
  </si>
  <si>
    <t>MA</t>
  </si>
  <si>
    <t>1990-2007</t>
  </si>
  <si>
    <t>1950-2007</t>
  </si>
  <si>
    <t>Volumen del comercio mundial de mercancías, por grandes grupos de productos, 1950-2007</t>
  </si>
  <si>
    <t>Volume du commerce mondial des marchandises par grand groupe de produits, 1950-2007</t>
  </si>
  <si>
    <t>World merchandise trade volume by major product group, 1950-2007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</si>
</sst>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_)"/>
    <numFmt numFmtId="195" formatCode="_ &quot;SFr.&quot;\ * #,##0.00_ ;_ &quot;SFr.&quot;\ * \-#,##0.00_ ;_ &quot;SFr.&quot;\ * &quot;-&quot;??_ ;_ @_ "/>
    <numFmt numFmtId="196" formatCode="_ &quot;SFr.&quot;\ * #,##0_ ;_ &quot;SFr.&quot;\ * \-#,##0_ ;_ &quot;SFr.&quot;\ * &quot;-&quot;_ ;_ @_ "/>
    <numFmt numFmtId="197" formatCode="0.0"/>
    <numFmt numFmtId="198" formatCode="00000"/>
    <numFmt numFmtId="199" formatCode="0.00000"/>
    <numFmt numFmtId="200" formatCode="0.0000"/>
    <numFmt numFmtId="201" formatCode="0.000"/>
    <numFmt numFmtId="202" formatCode="0.000000"/>
    <numFmt numFmtId="203" formatCode="[$-809]dd\ mmmm\ yyyy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_)"/>
    <numFmt numFmtId="209" formatCode="0.0000000"/>
    <numFmt numFmtId="210" formatCode="0.00000000"/>
    <numFmt numFmtId="211" formatCode="0.00_)"/>
  </numFmts>
  <fonts count="20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8"/>
      <name val="CG Times"/>
      <family val="0"/>
    </font>
    <font>
      <sz val="10"/>
      <name val="Tahoma"/>
      <family val="0"/>
    </font>
    <font>
      <b/>
      <i/>
      <sz val="10"/>
      <name val="Tahoma"/>
      <family val="2"/>
    </font>
    <font>
      <b/>
      <i/>
      <u val="single"/>
      <sz val="10"/>
      <name val="Tahoma"/>
      <family val="2"/>
    </font>
    <font>
      <b/>
      <sz val="10"/>
      <name val="Times New Roman"/>
      <family val="1"/>
    </font>
    <font>
      <b/>
      <sz val="12"/>
      <name val="CG Times"/>
      <family val="0"/>
    </font>
    <font>
      <sz val="8"/>
      <name val="Frutiger 45 Light"/>
      <family val="2"/>
    </font>
    <font>
      <sz val="7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7"/>
      <color indexed="10"/>
      <name val="Frutiger 47LightCn"/>
      <family val="2"/>
    </font>
    <font>
      <sz val="7"/>
      <color indexed="8"/>
      <name val="Frutiger 47LightCn"/>
      <family val="0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b/>
      <sz val="7"/>
      <name val="Frutiger 47LightCn"/>
      <family val="0"/>
    </font>
    <font>
      <b/>
      <sz val="8"/>
      <name val="CG Time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197" fontId="2" fillId="0" borderId="0" xfId="0" applyNumberFormat="1" applyFont="1" applyFill="1" applyAlignment="1" applyProtection="1">
      <alignment/>
      <protection/>
    </xf>
    <xf numFmtId="197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197" fontId="15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 locked="0"/>
    </xf>
    <xf numFmtId="1" fontId="18" fillId="0" borderId="0" xfId="0" applyNumberFormat="1" applyFont="1" applyAlignment="1" applyProtection="1">
      <alignment/>
      <protection/>
    </xf>
    <xf numFmtId="0" fontId="13" fillId="2" borderId="0" xfId="0" applyFont="1" applyFill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9966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66FF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9775"/>
          <c:w val="0.893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Manufactures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Data!$B$8:$B$65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2007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Data!$C$8:$C$65</c:f>
              <c:numCache>
                <c:ptCount val="58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584.0540979683193</c:v>
                </c:pt>
                <c:pt idx="52">
                  <c:v>603.7127051957963</c:v>
                </c:pt>
                <c:pt idx="53">
                  <c:v>626.6369507779971</c:v>
                </c:pt>
                <c:pt idx="54">
                  <c:v>649.016882650722</c:v>
                </c:pt>
                <c:pt idx="55">
                  <c:v>686.5422279632465</c:v>
                </c:pt>
                <c:pt idx="56">
                  <c:v>729.1597136567725</c:v>
                </c:pt>
                <c:pt idx="57">
                  <c:v>763.2233848628834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Fuels and mining 
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Data!$B$8:$B$65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2007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Data!$D$8:$D$65</c:f>
              <c:numCache>
                <c:ptCount val="58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817.0883134254053</c:v>
                </c:pt>
                <c:pt idx="52">
                  <c:v>833.3392635429647</c:v>
                </c:pt>
                <c:pt idx="53">
                  <c:v>878.3065933658839</c:v>
                </c:pt>
                <c:pt idx="54">
                  <c:v>933.4467696512315</c:v>
                </c:pt>
                <c:pt idx="55">
                  <c:v>966.4223542517445</c:v>
                </c:pt>
                <c:pt idx="56">
                  <c:v>1000.7775719252975</c:v>
                </c:pt>
                <c:pt idx="57">
                  <c:v>1032.0781116055434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Agricultural
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Data!$B$8:$B$65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2007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Data!$E$8:$E$65</c:f>
              <c:numCache>
                <c:ptCount val="58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4237.050200227795</c:v>
                </c:pt>
                <c:pt idx="52">
                  <c:v>4397.200997073492</c:v>
                </c:pt>
                <c:pt idx="53">
                  <c:v>4646.438540791435</c:v>
                </c:pt>
                <c:pt idx="54">
                  <c:v>5164.6544339044685</c:v>
                </c:pt>
                <c:pt idx="55">
                  <c:v>5547.388649458542</c:v>
                </c:pt>
                <c:pt idx="56">
                  <c:v>6115.125744627259</c:v>
                </c:pt>
                <c:pt idx="57">
                  <c:v>6559.111635165387</c:v>
                </c:pt>
              </c:numCache>
            </c:numRef>
          </c:val>
          <c:smooth val="1"/>
        </c:ser>
        <c:axId val="15743348"/>
        <c:axId val="7472405"/>
      </c:lineChart>
      <c:catAx>
        <c:axId val="15743348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7472405"/>
        <c:crosses val="autoZero"/>
        <c:auto val="1"/>
        <c:lblOffset val="100"/>
        <c:tickLblSkip val="5"/>
        <c:noMultiLvlLbl val="0"/>
      </c:catAx>
      <c:valAx>
        <c:axId val="7472405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Log. scale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5743348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/>
              <a:t>Average annual percentage change</a:t>
            </a:r>
          </a:p>
        </c:rich>
      </c:tx>
      <c:layout>
        <c:manualLayout>
          <c:xMode val="factor"/>
          <c:yMode val="factor"/>
          <c:x val="-0.335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Data!$C$68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gradFill rotWithShape="1">
              <a:gsLst>
                <a:gs pos="0">
                  <a:srgbClr val="2F7517"/>
                </a:gs>
                <a:gs pos="50000">
                  <a:srgbClr val="66FF33"/>
                </a:gs>
                <a:gs pos="100000">
                  <a:srgbClr val="2F751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Data!$B$69:$B$71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1990-2007</c:v>
                </c:pt>
              </c:strCache>
            </c:strRef>
          </c:cat>
          <c:val>
            <c:numRef>
              <c:f>Data!$C$69:$C$71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4.041769633909054</c:v>
                </c:pt>
              </c:numCache>
            </c:numRef>
          </c:val>
        </c:ser>
        <c:ser>
          <c:idx val="1"/>
          <c:order val="1"/>
          <c:tx>
            <c:strRef>
              <c:f>Data!$D$68</c:f>
              <c:strCache>
                <c:ptCount val="1"/>
                <c:pt idx="0">
                  <c:v>Fuels and mining products</c:v>
                </c:pt>
              </c:strCache>
            </c:strRef>
          </c:tx>
          <c:spPr>
            <a:gradFill rotWithShape="1">
              <a:gsLst>
                <a:gs pos="0">
                  <a:srgbClr val="656565"/>
                </a:gs>
                <a:gs pos="50000">
                  <a:srgbClr val="DDDDDD"/>
                </a:gs>
                <a:gs pos="100000">
                  <a:srgbClr val="65656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Data!$B$69:$B$71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1990-2007</c:v>
                </c:pt>
              </c:strCache>
            </c:strRef>
          </c:cat>
          <c:val>
            <c:numRef>
              <c:f>Data!$D$69:$D$71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3.5949551154571324</c:v>
                </c:pt>
              </c:numCache>
            </c:numRef>
          </c:val>
        </c:ser>
        <c:ser>
          <c:idx val="2"/>
          <c:order val="2"/>
          <c:tx>
            <c:strRef>
              <c:f>Data!$E$68</c:f>
              <c:strCache>
                <c:ptCount val="1"/>
                <c:pt idx="0">
                  <c:v>Manufactures</c:v>
                </c:pt>
              </c:strCache>
            </c:strRef>
          </c:tx>
          <c:spPr>
            <a:gradFill rotWithShape="1">
              <a:gsLst>
                <a:gs pos="0">
                  <a:srgbClr val="75462F"/>
                </a:gs>
                <a:gs pos="50000">
                  <a:srgbClr val="FF9966"/>
                </a:gs>
                <a:gs pos="100000">
                  <a:srgbClr val="7546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Data!$B$69:$B$71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1990-2007</c:v>
                </c:pt>
              </c:strCache>
            </c:strRef>
          </c:cat>
          <c:val>
            <c:numRef>
              <c:f>Data!$E$69:$E$71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6.833936728204315</c:v>
                </c:pt>
              </c:numCache>
            </c:numRef>
          </c:val>
        </c:ser>
        <c:gapWidth val="100"/>
        <c:axId val="142782"/>
        <c:axId val="1285039"/>
      </c:barChart>
      <c:catAx>
        <c:axId val="142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285039"/>
        <c:crosses val="autoZero"/>
        <c:auto val="1"/>
        <c:lblOffset val="100"/>
        <c:noMultiLvlLbl val="0"/>
      </c:catAx>
      <c:valAx>
        <c:axId val="12850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42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25"/>
          <c:y val="0.212"/>
          <c:w val="0.2447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9775"/>
          <c:w val="0.893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Data!$C$6:$C$7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Produits
manufacturés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Data!$B$8:$B$65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2007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Data!$C$8:$C$65</c:f>
              <c:numCache>
                <c:ptCount val="58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584.0540979683193</c:v>
                </c:pt>
                <c:pt idx="52">
                  <c:v>603.7127051957963</c:v>
                </c:pt>
                <c:pt idx="53">
                  <c:v>626.6369507779971</c:v>
                </c:pt>
                <c:pt idx="54">
                  <c:v>649.016882650722</c:v>
                </c:pt>
                <c:pt idx="55">
                  <c:v>686.5422279632465</c:v>
                </c:pt>
                <c:pt idx="56">
                  <c:v>729.1597136567725</c:v>
                </c:pt>
                <c:pt idx="57">
                  <c:v>763.2233848628834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Data!$D$6:$D$7</c:f>
              <c:strCache>
                <c:ptCount val="1"/>
                <c:pt idx="0">
                  <c:v>Fuels and mining products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Combustibles 
et produits des
 industries extractives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Data!$B$8:$B$65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2007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Data!$D$8:$D$65</c:f>
              <c:numCache>
                <c:ptCount val="58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817.0883134254053</c:v>
                </c:pt>
                <c:pt idx="52">
                  <c:v>833.3392635429647</c:v>
                </c:pt>
                <c:pt idx="53">
                  <c:v>878.3065933658839</c:v>
                </c:pt>
                <c:pt idx="54">
                  <c:v>933.4467696512315</c:v>
                </c:pt>
                <c:pt idx="55">
                  <c:v>966.4223542517445</c:v>
                </c:pt>
                <c:pt idx="56">
                  <c:v>1000.7775719252975</c:v>
                </c:pt>
                <c:pt idx="57">
                  <c:v>1032.0781116055434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Data!$E$6:$E$7</c:f>
              <c:strCache>
                <c:ptCount val="1"/>
                <c:pt idx="0">
                  <c:v>Manufactures</c:v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Produits
agricoles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Data!$B$8:$B$65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2007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Data!$E$8:$E$65</c:f>
              <c:numCache>
                <c:ptCount val="58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4237.050200227795</c:v>
                </c:pt>
                <c:pt idx="52">
                  <c:v>4397.200997073492</c:v>
                </c:pt>
                <c:pt idx="53">
                  <c:v>4646.438540791435</c:v>
                </c:pt>
                <c:pt idx="54">
                  <c:v>5164.6544339044685</c:v>
                </c:pt>
                <c:pt idx="55">
                  <c:v>5547.388649458542</c:v>
                </c:pt>
                <c:pt idx="56">
                  <c:v>6115.125744627259</c:v>
                </c:pt>
                <c:pt idx="57">
                  <c:v>6559.111635165387</c:v>
                </c:pt>
              </c:numCache>
            </c:numRef>
          </c:val>
          <c:smooth val="1"/>
        </c:ser>
        <c:axId val="11565352"/>
        <c:axId val="36979305"/>
      </c:lineChart>
      <c:catAx>
        <c:axId val="11565352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6979305"/>
        <c:crosses val="autoZero"/>
        <c:auto val="1"/>
        <c:lblOffset val="100"/>
        <c:tickLblSkip val="5"/>
        <c:noMultiLvlLbl val="0"/>
      </c:catAx>
      <c:valAx>
        <c:axId val="36979305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Echelle log.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1565352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/>
              <a:t>Variation annuelle moyenne en pourcentage</a:t>
            </a:r>
          </a:p>
        </c:rich>
      </c:tx>
      <c:layout>
        <c:manualLayout>
          <c:xMode val="factor"/>
          <c:yMode val="factor"/>
          <c:x val="-0.3062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Produits agricoles</c:v>
                </c:pt>
              </c:strCache>
            </c:strRef>
          </c:tx>
          <c:spPr>
            <a:gradFill rotWithShape="1">
              <a:gsLst>
                <a:gs pos="0">
                  <a:srgbClr val="2F7517"/>
                </a:gs>
                <a:gs pos="50000">
                  <a:srgbClr val="66FF33"/>
                </a:gs>
                <a:gs pos="100000">
                  <a:srgbClr val="2F751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Data!$B$69:$B$71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1990-2007</c:v>
                </c:pt>
              </c:strCache>
            </c:strRef>
          </c:cat>
          <c:val>
            <c:numRef>
              <c:f>Data!$C$69:$C$71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4.041769633909054</c:v>
                </c:pt>
              </c:numCache>
            </c:numRef>
          </c:val>
        </c:ser>
        <c:ser>
          <c:idx val="1"/>
          <c:order val="1"/>
          <c:tx>
            <c:strRef>
              <c:f>Data!$J$6</c:f>
              <c:strCache>
                <c:ptCount val="1"/>
                <c:pt idx="0">
                  <c:v>Combustibles et produits des industries extractives</c:v>
                </c:pt>
              </c:strCache>
            </c:strRef>
          </c:tx>
          <c:spPr>
            <a:gradFill rotWithShape="1">
              <a:gsLst>
                <a:gs pos="0">
                  <a:srgbClr val="656565"/>
                </a:gs>
                <a:gs pos="50000">
                  <a:srgbClr val="DDDDDD"/>
                </a:gs>
                <a:gs pos="100000">
                  <a:srgbClr val="65656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Data!$B$69:$B$71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1990-2007</c:v>
                </c:pt>
              </c:strCache>
            </c:strRef>
          </c:cat>
          <c:val>
            <c:numRef>
              <c:f>Data!$D$69:$D$71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3.5949551154571324</c:v>
                </c:pt>
              </c:numCache>
            </c:numRef>
          </c:val>
        </c:ser>
        <c:ser>
          <c:idx val="2"/>
          <c:order val="2"/>
          <c:tx>
            <c:strRef>
              <c:f>Data!$K$6</c:f>
              <c:strCache>
                <c:ptCount val="1"/>
                <c:pt idx="0">
                  <c:v>Produits manufacturés</c:v>
                </c:pt>
              </c:strCache>
            </c:strRef>
          </c:tx>
          <c:spPr>
            <a:gradFill rotWithShape="1">
              <a:gsLst>
                <a:gs pos="0">
                  <a:srgbClr val="75462F"/>
                </a:gs>
                <a:gs pos="50000">
                  <a:srgbClr val="FF9966"/>
                </a:gs>
                <a:gs pos="100000">
                  <a:srgbClr val="7546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Data!$B$69:$B$71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1990-2007</c:v>
                </c:pt>
              </c:strCache>
            </c:strRef>
          </c:cat>
          <c:val>
            <c:numRef>
              <c:f>Data!$E$69:$E$71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6.833936728204315</c:v>
                </c:pt>
              </c:numCache>
            </c:numRef>
          </c:val>
        </c:ser>
        <c:gapWidth val="100"/>
        <c:axId val="64378290"/>
        <c:axId val="42533699"/>
      </c:barChart>
      <c:catAx>
        <c:axId val="64378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2533699"/>
        <c:crosses val="autoZero"/>
        <c:auto val="1"/>
        <c:lblOffset val="100"/>
        <c:noMultiLvlLbl val="0"/>
      </c:catAx>
      <c:valAx>
        <c:axId val="425336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4378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15"/>
          <c:y val="0.212"/>
          <c:w val="0.408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9775"/>
          <c:w val="0.8927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Manufacturas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Data!$B$8:$B$65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2007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Data!$C$8:$C$65</c:f>
              <c:numCache>
                <c:ptCount val="58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584.0540979683193</c:v>
                </c:pt>
                <c:pt idx="52">
                  <c:v>603.7127051957963</c:v>
                </c:pt>
                <c:pt idx="53">
                  <c:v>626.6369507779971</c:v>
                </c:pt>
                <c:pt idx="54">
                  <c:v>649.016882650722</c:v>
                </c:pt>
                <c:pt idx="55">
                  <c:v>686.5422279632465</c:v>
                </c:pt>
                <c:pt idx="56">
                  <c:v>729.1597136567725</c:v>
                </c:pt>
                <c:pt idx="57">
                  <c:v>763.2233848628834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Combustibles 
y productos de las
industrias extractivas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Data!$B$8:$B$65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2007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Data!$D$8:$D$65</c:f>
              <c:numCache>
                <c:ptCount val="58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817.0883134254053</c:v>
                </c:pt>
                <c:pt idx="52">
                  <c:v>833.3392635429647</c:v>
                </c:pt>
                <c:pt idx="53">
                  <c:v>878.3065933658839</c:v>
                </c:pt>
                <c:pt idx="54">
                  <c:v>933.4467696512315</c:v>
                </c:pt>
                <c:pt idx="55">
                  <c:v>966.4223542517445</c:v>
                </c:pt>
                <c:pt idx="56">
                  <c:v>1000.7775719252975</c:v>
                </c:pt>
                <c:pt idx="57">
                  <c:v>1032.0781116055434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Productos
agrícolas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Data!$B$8:$B$65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2007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Data!$E$8:$E$65</c:f>
              <c:numCache>
                <c:ptCount val="58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4237.050200227795</c:v>
                </c:pt>
                <c:pt idx="52">
                  <c:v>4397.200997073492</c:v>
                </c:pt>
                <c:pt idx="53">
                  <c:v>4646.438540791435</c:v>
                </c:pt>
                <c:pt idx="54">
                  <c:v>5164.6544339044685</c:v>
                </c:pt>
                <c:pt idx="55">
                  <c:v>5547.388649458542</c:v>
                </c:pt>
                <c:pt idx="56">
                  <c:v>6115.125744627259</c:v>
                </c:pt>
                <c:pt idx="57">
                  <c:v>6559.111635165387</c:v>
                </c:pt>
              </c:numCache>
            </c:numRef>
          </c:val>
          <c:smooth val="1"/>
        </c:ser>
        <c:axId val="47258972"/>
        <c:axId val="22677565"/>
      </c:lineChart>
      <c:catAx>
        <c:axId val="47258972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2677565"/>
        <c:crosses val="autoZero"/>
        <c:auto val="1"/>
        <c:lblOffset val="100"/>
        <c:tickLblSkip val="5"/>
        <c:noMultiLvlLbl val="0"/>
      </c:catAx>
      <c:valAx>
        <c:axId val="22677565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Esc. Logar.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7258972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/>
              <a:t>Variación anual porcentual media</a:t>
            </a:r>
          </a:p>
        </c:rich>
      </c:tx>
      <c:layout>
        <c:manualLayout>
          <c:xMode val="factor"/>
          <c:yMode val="factor"/>
          <c:x val="-0.3402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Data!$I$7</c:f>
              <c:strCache>
                <c:ptCount val="1"/>
                <c:pt idx="0">
                  <c:v>Productos agrícolas</c:v>
                </c:pt>
              </c:strCache>
            </c:strRef>
          </c:tx>
          <c:spPr>
            <a:gradFill rotWithShape="1">
              <a:gsLst>
                <a:gs pos="0">
                  <a:srgbClr val="2F7517"/>
                </a:gs>
                <a:gs pos="50000">
                  <a:srgbClr val="66FF33"/>
                </a:gs>
                <a:gs pos="100000">
                  <a:srgbClr val="2F751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Data!$B$69:$B$71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1990-2007</c:v>
                </c:pt>
              </c:strCache>
            </c:strRef>
          </c:cat>
          <c:val>
            <c:numRef>
              <c:f>Data!$C$69:$C$71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4.041769633909054</c:v>
                </c:pt>
              </c:numCache>
            </c:numRef>
          </c:val>
        </c:ser>
        <c:ser>
          <c:idx val="1"/>
          <c:order val="1"/>
          <c:tx>
            <c:strRef>
              <c:f>Data!$J$7</c:f>
              <c:strCache>
                <c:ptCount val="1"/>
                <c:pt idx="0">
                  <c:v>Combustibles y productos de las industrias extractivas</c:v>
                </c:pt>
              </c:strCache>
            </c:strRef>
          </c:tx>
          <c:spPr>
            <a:gradFill rotWithShape="1">
              <a:gsLst>
                <a:gs pos="0">
                  <a:srgbClr val="656565"/>
                </a:gs>
                <a:gs pos="50000">
                  <a:srgbClr val="DDDDDD"/>
                </a:gs>
                <a:gs pos="100000">
                  <a:srgbClr val="65656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Data!$B$69:$B$71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1990-2007</c:v>
                </c:pt>
              </c:strCache>
            </c:strRef>
          </c:cat>
          <c:val>
            <c:numRef>
              <c:f>Data!$D$69:$D$71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3.5949551154571324</c:v>
                </c:pt>
              </c:numCache>
            </c:numRef>
          </c:val>
        </c:ser>
        <c:ser>
          <c:idx val="2"/>
          <c:order val="2"/>
          <c:tx>
            <c:strRef>
              <c:f>Data!$K$7</c:f>
              <c:strCache>
                <c:ptCount val="1"/>
                <c:pt idx="0">
                  <c:v>Manufacturas</c:v>
                </c:pt>
              </c:strCache>
            </c:strRef>
          </c:tx>
          <c:spPr>
            <a:gradFill rotWithShape="1">
              <a:gsLst>
                <a:gs pos="0">
                  <a:srgbClr val="75462F"/>
                </a:gs>
                <a:gs pos="50000">
                  <a:srgbClr val="FF9966"/>
                </a:gs>
                <a:gs pos="100000">
                  <a:srgbClr val="7546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Data!$B$69:$B$71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1990-2007</c:v>
                </c:pt>
              </c:strCache>
            </c:strRef>
          </c:cat>
          <c:val>
            <c:numRef>
              <c:f>Data!$E$69:$E$71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6.833936728204315</c:v>
                </c:pt>
              </c:numCache>
            </c:numRef>
          </c:val>
        </c:ser>
        <c:gapWidth val="100"/>
        <c:axId val="2771494"/>
        <c:axId val="24943447"/>
      </c:barChart>
      <c:catAx>
        <c:axId val="27714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4943447"/>
        <c:crosses val="autoZero"/>
        <c:auto val="1"/>
        <c:lblOffset val="100"/>
        <c:noMultiLvlLbl val="0"/>
      </c:catAx>
      <c:valAx>
        <c:axId val="24943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771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15"/>
          <c:y val="0.212"/>
          <c:w val="0.408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0.23825</cdr:y>
    </cdr:from>
    <cdr:to>
      <cdr:x>0.92175</cdr:x>
      <cdr:y>0.23825</cdr:y>
    </cdr:to>
    <cdr:sp>
      <cdr:nvSpPr>
        <cdr:cNvPr id="1" name="Line 12"/>
        <cdr:cNvSpPr>
          <a:spLocks/>
        </cdr:cNvSpPr>
      </cdr:nvSpPr>
      <cdr:spPr>
        <a:xfrm>
          <a:off x="485775" y="1047750"/>
          <a:ext cx="498157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0.083</cdr:x>
      <cdr:y>0.644</cdr:y>
    </cdr:from>
    <cdr:to>
      <cdr:x>0.92175</cdr:x>
      <cdr:y>0.644</cdr:y>
    </cdr:to>
    <cdr:sp>
      <cdr:nvSpPr>
        <cdr:cNvPr id="2" name="Line 14"/>
        <cdr:cNvSpPr>
          <a:spLocks/>
        </cdr:cNvSpPr>
      </cdr:nvSpPr>
      <cdr:spPr>
        <a:xfrm>
          <a:off x="485775" y="2828925"/>
          <a:ext cx="498157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0.083</cdr:x>
      <cdr:y>0.76275</cdr:y>
    </cdr:from>
    <cdr:to>
      <cdr:x>0.92175</cdr:x>
      <cdr:y>0.76275</cdr:y>
    </cdr:to>
    <cdr:sp>
      <cdr:nvSpPr>
        <cdr:cNvPr id="3" name="Line 15"/>
        <cdr:cNvSpPr>
          <a:spLocks/>
        </cdr:cNvSpPr>
      </cdr:nvSpPr>
      <cdr:spPr>
        <a:xfrm>
          <a:off x="485775" y="3352800"/>
          <a:ext cx="498157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0.01775</cdr:x>
      <cdr:y>0.21425</cdr:y>
    </cdr:from>
    <cdr:to>
      <cdr:x>0.0915</cdr:x>
      <cdr:y>0.2715</cdr:y>
    </cdr:to>
    <cdr:sp>
      <cdr:nvSpPr>
        <cdr:cNvPr id="4" name="TextBox 16"/>
        <cdr:cNvSpPr txBox="1">
          <a:spLocks noChangeArrowheads="1"/>
        </cdr:cNvSpPr>
      </cdr:nvSpPr>
      <cdr:spPr>
        <a:xfrm>
          <a:off x="104775" y="933450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5000</a:t>
          </a:r>
        </a:p>
      </cdr:txBody>
    </cdr:sp>
  </cdr:relSizeAnchor>
  <cdr:relSizeAnchor xmlns:cdr="http://schemas.openxmlformats.org/drawingml/2006/chartDrawing">
    <cdr:from>
      <cdr:x>0.66975</cdr:x>
      <cdr:y>0.11475</cdr:y>
    </cdr:from>
    <cdr:to>
      <cdr:x>0.66975</cdr:x>
      <cdr:y>0.92275</cdr:y>
    </cdr:to>
    <cdr:sp>
      <cdr:nvSpPr>
        <cdr:cNvPr id="5" name="Line 22"/>
        <cdr:cNvSpPr>
          <a:spLocks/>
        </cdr:cNvSpPr>
      </cdr:nvSpPr>
      <cdr:spPr>
        <a:xfrm flipV="1">
          <a:off x="397192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0.5225</cdr:x>
      <cdr:y>0.11475</cdr:y>
    </cdr:from>
    <cdr:to>
      <cdr:x>0.5225</cdr:x>
      <cdr:y>0.92275</cdr:y>
    </cdr:to>
    <cdr:sp>
      <cdr:nvSpPr>
        <cdr:cNvPr id="6" name="Line 23"/>
        <cdr:cNvSpPr>
          <a:spLocks/>
        </cdr:cNvSpPr>
      </cdr:nvSpPr>
      <cdr:spPr>
        <a:xfrm flipV="1">
          <a:off x="309562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0.231</cdr:x>
      <cdr:y>0.11475</cdr:y>
    </cdr:from>
    <cdr:to>
      <cdr:x>0.231</cdr:x>
      <cdr:y>0.92275</cdr:y>
    </cdr:to>
    <cdr:sp>
      <cdr:nvSpPr>
        <cdr:cNvPr id="7" name="Line 24"/>
        <cdr:cNvSpPr>
          <a:spLocks/>
        </cdr:cNvSpPr>
      </cdr:nvSpPr>
      <cdr:spPr>
        <a:xfrm flipV="1">
          <a:off x="136207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0.378</cdr:x>
      <cdr:y>0.11475</cdr:y>
    </cdr:from>
    <cdr:to>
      <cdr:x>0.378</cdr:x>
      <cdr:y>0.92275</cdr:y>
    </cdr:to>
    <cdr:sp>
      <cdr:nvSpPr>
        <cdr:cNvPr id="8" name="Line 25"/>
        <cdr:cNvSpPr>
          <a:spLocks/>
        </cdr:cNvSpPr>
      </cdr:nvSpPr>
      <cdr:spPr>
        <a:xfrm flipV="1">
          <a:off x="223837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0.81425</cdr:x>
      <cdr:y>0.11475</cdr:y>
    </cdr:from>
    <cdr:to>
      <cdr:x>0.81425</cdr:x>
      <cdr:y>0.92275</cdr:y>
    </cdr:to>
    <cdr:sp>
      <cdr:nvSpPr>
        <cdr:cNvPr id="9" name="Line 26"/>
        <cdr:cNvSpPr>
          <a:spLocks/>
        </cdr:cNvSpPr>
      </cdr:nvSpPr>
      <cdr:spPr>
        <a:xfrm flipH="1" flipV="1">
          <a:off x="482917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0.01775</cdr:x>
      <cdr:y>0.33125</cdr:y>
    </cdr:from>
    <cdr:to>
      <cdr:x>0.0915</cdr:x>
      <cdr:y>0.38375</cdr:y>
    </cdr:to>
    <cdr:sp>
      <cdr:nvSpPr>
        <cdr:cNvPr id="10" name="TextBox 30"/>
        <cdr:cNvSpPr txBox="1">
          <a:spLocks noChangeArrowheads="1"/>
        </cdr:cNvSpPr>
      </cdr:nvSpPr>
      <cdr:spPr>
        <a:xfrm>
          <a:off x="104775" y="1457325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2500</a:t>
          </a:r>
        </a:p>
      </cdr:txBody>
    </cdr:sp>
  </cdr:relSizeAnchor>
  <cdr:relSizeAnchor xmlns:cdr="http://schemas.openxmlformats.org/drawingml/2006/chartDrawing">
    <cdr:from>
      <cdr:x>0.01775</cdr:x>
      <cdr:y>0.61825</cdr:y>
    </cdr:from>
    <cdr:to>
      <cdr:x>0.0915</cdr:x>
      <cdr:y>0.6755</cdr:y>
    </cdr:to>
    <cdr:sp>
      <cdr:nvSpPr>
        <cdr:cNvPr id="11" name="TextBox 31"/>
        <cdr:cNvSpPr txBox="1">
          <a:spLocks noChangeArrowheads="1"/>
        </cdr:cNvSpPr>
      </cdr:nvSpPr>
      <cdr:spPr>
        <a:xfrm>
          <a:off x="104775" y="2714625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  500</a:t>
          </a:r>
        </a:p>
      </cdr:txBody>
    </cdr:sp>
  </cdr:relSizeAnchor>
  <cdr:relSizeAnchor xmlns:cdr="http://schemas.openxmlformats.org/drawingml/2006/chartDrawing">
    <cdr:from>
      <cdr:x>0.01775</cdr:x>
      <cdr:y>0.74175</cdr:y>
    </cdr:from>
    <cdr:to>
      <cdr:x>0.0915</cdr:x>
      <cdr:y>0.8055</cdr:y>
    </cdr:to>
    <cdr:sp>
      <cdr:nvSpPr>
        <cdr:cNvPr id="12" name="TextBox 32"/>
        <cdr:cNvSpPr txBox="1">
          <a:spLocks noChangeArrowheads="1"/>
        </cdr:cNvSpPr>
      </cdr:nvSpPr>
      <cdr:spPr>
        <a:xfrm>
          <a:off x="104775" y="3257550"/>
          <a:ext cx="438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  250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66675</xdr:rowOff>
    </xdr:from>
    <xdr:to>
      <xdr:col>8</xdr:col>
      <xdr:colOff>247650</xdr:colOff>
      <xdr:row>12</xdr:row>
      <xdr:rowOff>66675</xdr:rowOff>
    </xdr:to>
    <xdr:sp>
      <xdr:nvSpPr>
        <xdr:cNvPr id="3" name="Line 6"/>
        <xdr:cNvSpPr>
          <a:spLocks/>
        </xdr:cNvSpPr>
      </xdr:nvSpPr>
      <xdr:spPr>
        <a:xfrm>
          <a:off x="666750" y="2752725"/>
          <a:ext cx="490537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0.23825</cdr:y>
    </cdr:from>
    <cdr:to>
      <cdr:x>0.92175</cdr:x>
      <cdr:y>0.23825</cdr:y>
    </cdr:to>
    <cdr:sp>
      <cdr:nvSpPr>
        <cdr:cNvPr id="1" name="Line 1"/>
        <cdr:cNvSpPr>
          <a:spLocks/>
        </cdr:cNvSpPr>
      </cdr:nvSpPr>
      <cdr:spPr>
        <a:xfrm>
          <a:off x="485775" y="1047750"/>
          <a:ext cx="498157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0.083</cdr:x>
      <cdr:y>0.644</cdr:y>
    </cdr:from>
    <cdr:to>
      <cdr:x>0.92175</cdr:x>
      <cdr:y>0.644</cdr:y>
    </cdr:to>
    <cdr:sp>
      <cdr:nvSpPr>
        <cdr:cNvPr id="2" name="Line 2"/>
        <cdr:cNvSpPr>
          <a:spLocks/>
        </cdr:cNvSpPr>
      </cdr:nvSpPr>
      <cdr:spPr>
        <a:xfrm>
          <a:off x="485775" y="2828925"/>
          <a:ext cx="498157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0.083</cdr:x>
      <cdr:y>0.76275</cdr:y>
    </cdr:from>
    <cdr:to>
      <cdr:x>0.92175</cdr:x>
      <cdr:y>0.76275</cdr:y>
    </cdr:to>
    <cdr:sp>
      <cdr:nvSpPr>
        <cdr:cNvPr id="3" name="Line 3"/>
        <cdr:cNvSpPr>
          <a:spLocks/>
        </cdr:cNvSpPr>
      </cdr:nvSpPr>
      <cdr:spPr>
        <a:xfrm>
          <a:off x="485775" y="3352800"/>
          <a:ext cx="498157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0.018</cdr:x>
      <cdr:y>0.21425</cdr:y>
    </cdr:from>
    <cdr:to>
      <cdr:x>0.0915</cdr:x>
      <cdr:y>0.2715</cdr:y>
    </cdr:to>
    <cdr:sp>
      <cdr:nvSpPr>
        <cdr:cNvPr id="4" name="TextBox 4"/>
        <cdr:cNvSpPr txBox="1">
          <a:spLocks noChangeArrowheads="1"/>
        </cdr:cNvSpPr>
      </cdr:nvSpPr>
      <cdr:spPr>
        <a:xfrm>
          <a:off x="104775" y="933450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5000</a:t>
          </a:r>
        </a:p>
      </cdr:txBody>
    </cdr:sp>
  </cdr:relSizeAnchor>
  <cdr:relSizeAnchor xmlns:cdr="http://schemas.openxmlformats.org/drawingml/2006/chartDrawing">
    <cdr:from>
      <cdr:x>0.66975</cdr:x>
      <cdr:y>0.11475</cdr:y>
    </cdr:from>
    <cdr:to>
      <cdr:x>0.66975</cdr:x>
      <cdr:y>0.92275</cdr:y>
    </cdr:to>
    <cdr:sp>
      <cdr:nvSpPr>
        <cdr:cNvPr id="5" name="Line 5"/>
        <cdr:cNvSpPr>
          <a:spLocks/>
        </cdr:cNvSpPr>
      </cdr:nvSpPr>
      <cdr:spPr>
        <a:xfrm flipV="1">
          <a:off x="397192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0.5225</cdr:x>
      <cdr:y>0.11475</cdr:y>
    </cdr:from>
    <cdr:to>
      <cdr:x>0.5225</cdr:x>
      <cdr:y>0.92275</cdr:y>
    </cdr:to>
    <cdr:sp>
      <cdr:nvSpPr>
        <cdr:cNvPr id="6" name="Line 6"/>
        <cdr:cNvSpPr>
          <a:spLocks/>
        </cdr:cNvSpPr>
      </cdr:nvSpPr>
      <cdr:spPr>
        <a:xfrm flipV="1">
          <a:off x="309562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0.231</cdr:x>
      <cdr:y>0.11475</cdr:y>
    </cdr:from>
    <cdr:to>
      <cdr:x>0.231</cdr:x>
      <cdr:y>0.92275</cdr:y>
    </cdr:to>
    <cdr:sp>
      <cdr:nvSpPr>
        <cdr:cNvPr id="7" name="Line 7"/>
        <cdr:cNvSpPr>
          <a:spLocks/>
        </cdr:cNvSpPr>
      </cdr:nvSpPr>
      <cdr:spPr>
        <a:xfrm flipV="1">
          <a:off x="136207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0.37625</cdr:x>
      <cdr:y>0.11475</cdr:y>
    </cdr:from>
    <cdr:to>
      <cdr:x>0.37625</cdr:x>
      <cdr:y>0.92275</cdr:y>
    </cdr:to>
    <cdr:sp>
      <cdr:nvSpPr>
        <cdr:cNvPr id="8" name="Line 8"/>
        <cdr:cNvSpPr>
          <a:spLocks/>
        </cdr:cNvSpPr>
      </cdr:nvSpPr>
      <cdr:spPr>
        <a:xfrm flipV="1">
          <a:off x="2228850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0.81425</cdr:x>
      <cdr:y>0.11475</cdr:y>
    </cdr:from>
    <cdr:to>
      <cdr:x>0.81425</cdr:x>
      <cdr:y>0.92275</cdr:y>
    </cdr:to>
    <cdr:sp>
      <cdr:nvSpPr>
        <cdr:cNvPr id="9" name="Line 9"/>
        <cdr:cNvSpPr>
          <a:spLocks/>
        </cdr:cNvSpPr>
      </cdr:nvSpPr>
      <cdr:spPr>
        <a:xfrm flipH="1" flipV="1">
          <a:off x="482917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0.018</cdr:x>
      <cdr:y>0.33125</cdr:y>
    </cdr:from>
    <cdr:to>
      <cdr:x>0.0915</cdr:x>
      <cdr:y>0.38375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04775" y="1457325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2500</a:t>
          </a:r>
        </a:p>
      </cdr:txBody>
    </cdr:sp>
  </cdr:relSizeAnchor>
  <cdr:relSizeAnchor xmlns:cdr="http://schemas.openxmlformats.org/drawingml/2006/chartDrawing">
    <cdr:from>
      <cdr:x>0.018</cdr:x>
      <cdr:y>0.61825</cdr:y>
    </cdr:from>
    <cdr:to>
      <cdr:x>0.0915</cdr:x>
      <cdr:y>0.6755</cdr:y>
    </cdr:to>
    <cdr:sp>
      <cdr:nvSpPr>
        <cdr:cNvPr id="11" name="TextBox 11"/>
        <cdr:cNvSpPr txBox="1">
          <a:spLocks noChangeArrowheads="1"/>
        </cdr:cNvSpPr>
      </cdr:nvSpPr>
      <cdr:spPr>
        <a:xfrm>
          <a:off x="104775" y="2714625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  500</a:t>
          </a:r>
        </a:p>
      </cdr:txBody>
    </cdr:sp>
  </cdr:relSizeAnchor>
  <cdr:relSizeAnchor xmlns:cdr="http://schemas.openxmlformats.org/drawingml/2006/chartDrawing">
    <cdr:from>
      <cdr:x>0.018</cdr:x>
      <cdr:y>0.74175</cdr:y>
    </cdr:from>
    <cdr:to>
      <cdr:x>0.0915</cdr:x>
      <cdr:y>0.8055</cdr:y>
    </cdr:to>
    <cdr:sp>
      <cdr:nvSpPr>
        <cdr:cNvPr id="12" name="TextBox 12"/>
        <cdr:cNvSpPr txBox="1">
          <a:spLocks noChangeArrowheads="1"/>
        </cdr:cNvSpPr>
      </cdr:nvSpPr>
      <cdr:spPr>
        <a:xfrm>
          <a:off x="104775" y="3257550"/>
          <a:ext cx="438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  250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66675</xdr:rowOff>
    </xdr:from>
    <xdr:to>
      <xdr:col>8</xdr:col>
      <xdr:colOff>247650</xdr:colOff>
      <xdr:row>12</xdr:row>
      <xdr:rowOff>66675</xdr:rowOff>
    </xdr:to>
    <xdr:sp>
      <xdr:nvSpPr>
        <xdr:cNvPr id="3" name="Line 3"/>
        <xdr:cNvSpPr>
          <a:spLocks/>
        </xdr:cNvSpPr>
      </xdr:nvSpPr>
      <xdr:spPr>
        <a:xfrm>
          <a:off x="666750" y="2752725"/>
          <a:ext cx="490537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0.23825</cdr:y>
    </cdr:from>
    <cdr:to>
      <cdr:x>0.92</cdr:x>
      <cdr:y>0.23825</cdr:y>
    </cdr:to>
    <cdr:sp>
      <cdr:nvSpPr>
        <cdr:cNvPr id="1" name="Line 1"/>
        <cdr:cNvSpPr>
          <a:spLocks/>
        </cdr:cNvSpPr>
      </cdr:nvSpPr>
      <cdr:spPr>
        <a:xfrm>
          <a:off x="485775" y="1047750"/>
          <a:ext cx="49625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0.083</cdr:x>
      <cdr:y>0.644</cdr:y>
    </cdr:from>
    <cdr:to>
      <cdr:x>0.92</cdr:x>
      <cdr:y>0.644</cdr:y>
    </cdr:to>
    <cdr:sp>
      <cdr:nvSpPr>
        <cdr:cNvPr id="2" name="Line 2"/>
        <cdr:cNvSpPr>
          <a:spLocks/>
        </cdr:cNvSpPr>
      </cdr:nvSpPr>
      <cdr:spPr>
        <a:xfrm>
          <a:off x="485775" y="2828925"/>
          <a:ext cx="49625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0.083</cdr:x>
      <cdr:y>0.76275</cdr:y>
    </cdr:from>
    <cdr:to>
      <cdr:x>0.92</cdr:x>
      <cdr:y>0.76275</cdr:y>
    </cdr:to>
    <cdr:sp>
      <cdr:nvSpPr>
        <cdr:cNvPr id="3" name="Line 3"/>
        <cdr:cNvSpPr>
          <a:spLocks/>
        </cdr:cNvSpPr>
      </cdr:nvSpPr>
      <cdr:spPr>
        <a:xfrm>
          <a:off x="485775" y="3352800"/>
          <a:ext cx="49625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0.018</cdr:x>
      <cdr:y>0.21425</cdr:y>
    </cdr:from>
    <cdr:to>
      <cdr:x>0.0915</cdr:x>
      <cdr:y>0.2715</cdr:y>
    </cdr:to>
    <cdr:sp>
      <cdr:nvSpPr>
        <cdr:cNvPr id="4" name="TextBox 4"/>
        <cdr:cNvSpPr txBox="1">
          <a:spLocks noChangeArrowheads="1"/>
        </cdr:cNvSpPr>
      </cdr:nvSpPr>
      <cdr:spPr>
        <a:xfrm>
          <a:off x="104775" y="933450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5000</a:t>
          </a:r>
        </a:p>
      </cdr:txBody>
    </cdr:sp>
  </cdr:relSizeAnchor>
  <cdr:relSizeAnchor xmlns:cdr="http://schemas.openxmlformats.org/drawingml/2006/chartDrawing">
    <cdr:from>
      <cdr:x>0.6685</cdr:x>
      <cdr:y>0.11475</cdr:y>
    </cdr:from>
    <cdr:to>
      <cdr:x>0.6685</cdr:x>
      <cdr:y>0.92275</cdr:y>
    </cdr:to>
    <cdr:sp>
      <cdr:nvSpPr>
        <cdr:cNvPr id="5" name="Line 5"/>
        <cdr:cNvSpPr>
          <a:spLocks/>
        </cdr:cNvSpPr>
      </cdr:nvSpPr>
      <cdr:spPr>
        <a:xfrm flipV="1">
          <a:off x="3962400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0.52175</cdr:x>
      <cdr:y>0.11475</cdr:y>
    </cdr:from>
    <cdr:to>
      <cdr:x>0.52175</cdr:x>
      <cdr:y>0.92275</cdr:y>
    </cdr:to>
    <cdr:sp>
      <cdr:nvSpPr>
        <cdr:cNvPr id="6" name="Line 6"/>
        <cdr:cNvSpPr>
          <a:spLocks/>
        </cdr:cNvSpPr>
      </cdr:nvSpPr>
      <cdr:spPr>
        <a:xfrm flipV="1">
          <a:off x="309562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0.2305</cdr:x>
      <cdr:y>0.11475</cdr:y>
    </cdr:from>
    <cdr:to>
      <cdr:x>0.2305</cdr:x>
      <cdr:y>0.92275</cdr:y>
    </cdr:to>
    <cdr:sp>
      <cdr:nvSpPr>
        <cdr:cNvPr id="7" name="Line 7"/>
        <cdr:cNvSpPr>
          <a:spLocks/>
        </cdr:cNvSpPr>
      </cdr:nvSpPr>
      <cdr:spPr>
        <a:xfrm flipV="1">
          <a:off x="136207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0.375</cdr:x>
      <cdr:y>0.11475</cdr:y>
    </cdr:from>
    <cdr:to>
      <cdr:x>0.375</cdr:x>
      <cdr:y>0.92275</cdr:y>
    </cdr:to>
    <cdr:sp>
      <cdr:nvSpPr>
        <cdr:cNvPr id="8" name="Line 8"/>
        <cdr:cNvSpPr>
          <a:spLocks/>
        </cdr:cNvSpPr>
      </cdr:nvSpPr>
      <cdr:spPr>
        <a:xfrm flipV="1">
          <a:off x="2219325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0.81275</cdr:x>
      <cdr:y>0.11475</cdr:y>
    </cdr:from>
    <cdr:to>
      <cdr:x>0.81275</cdr:x>
      <cdr:y>0.92275</cdr:y>
    </cdr:to>
    <cdr:sp>
      <cdr:nvSpPr>
        <cdr:cNvPr id="9" name="Line 9"/>
        <cdr:cNvSpPr>
          <a:spLocks/>
        </cdr:cNvSpPr>
      </cdr:nvSpPr>
      <cdr:spPr>
        <a:xfrm flipH="1" flipV="1">
          <a:off x="4819650" y="504825"/>
          <a:ext cx="0" cy="35528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0.018</cdr:x>
      <cdr:y>0.33125</cdr:y>
    </cdr:from>
    <cdr:to>
      <cdr:x>0.0915</cdr:x>
      <cdr:y>0.38375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04775" y="1457325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2500</a:t>
          </a:r>
        </a:p>
      </cdr:txBody>
    </cdr:sp>
  </cdr:relSizeAnchor>
  <cdr:relSizeAnchor xmlns:cdr="http://schemas.openxmlformats.org/drawingml/2006/chartDrawing">
    <cdr:from>
      <cdr:x>0.018</cdr:x>
      <cdr:y>0.61825</cdr:y>
    </cdr:from>
    <cdr:to>
      <cdr:x>0.0915</cdr:x>
      <cdr:y>0.6755</cdr:y>
    </cdr:to>
    <cdr:sp>
      <cdr:nvSpPr>
        <cdr:cNvPr id="11" name="TextBox 11"/>
        <cdr:cNvSpPr txBox="1">
          <a:spLocks noChangeArrowheads="1"/>
        </cdr:cNvSpPr>
      </cdr:nvSpPr>
      <cdr:spPr>
        <a:xfrm>
          <a:off x="104775" y="2714625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  500</a:t>
          </a:r>
        </a:p>
      </cdr:txBody>
    </cdr:sp>
  </cdr:relSizeAnchor>
  <cdr:relSizeAnchor xmlns:cdr="http://schemas.openxmlformats.org/drawingml/2006/chartDrawing">
    <cdr:from>
      <cdr:x>0.018</cdr:x>
      <cdr:y>0.74175</cdr:y>
    </cdr:from>
    <cdr:to>
      <cdr:x>0.0915</cdr:x>
      <cdr:y>0.8055</cdr:y>
    </cdr:to>
    <cdr:sp>
      <cdr:nvSpPr>
        <cdr:cNvPr id="12" name="TextBox 12"/>
        <cdr:cNvSpPr txBox="1">
          <a:spLocks noChangeArrowheads="1"/>
        </cdr:cNvSpPr>
      </cdr:nvSpPr>
      <cdr:spPr>
        <a:xfrm>
          <a:off x="104775" y="3257550"/>
          <a:ext cx="438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just">
            <a:defRPr/>
          </a:pPr>
          <a:r>
            <a:rPr lang="en-US" cap="none" sz="700" b="0" i="0" u="none" baseline="0"/>
            <a:t>   250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66675</xdr:rowOff>
    </xdr:from>
    <xdr:to>
      <xdr:col>8</xdr:col>
      <xdr:colOff>247650</xdr:colOff>
      <xdr:row>12</xdr:row>
      <xdr:rowOff>66675</xdr:rowOff>
    </xdr:to>
    <xdr:sp>
      <xdr:nvSpPr>
        <xdr:cNvPr id="3" name="Line 3"/>
        <xdr:cNvSpPr>
          <a:spLocks/>
        </xdr:cNvSpPr>
      </xdr:nvSpPr>
      <xdr:spPr>
        <a:xfrm>
          <a:off x="666750" y="2752725"/>
          <a:ext cx="490537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8" customWidth="1"/>
    <col min="2" max="9" width="9.75390625" style="8" customWidth="1"/>
    <col min="10" max="10" width="1.625" style="8" customWidth="1"/>
    <col min="11" max="16384" width="9.00390625" style="8" customWidth="1"/>
  </cols>
  <sheetData>
    <row r="1" spans="1:11" ht="15" customHeight="1">
      <c r="A1" s="13"/>
      <c r="B1" s="22" t="s">
        <v>18</v>
      </c>
      <c r="C1" s="21"/>
      <c r="D1" s="21"/>
      <c r="E1" s="21"/>
      <c r="F1" s="21"/>
      <c r="G1" s="21"/>
      <c r="H1" s="21"/>
      <c r="I1" s="21"/>
      <c r="J1" s="11"/>
      <c r="K1" s="12"/>
    </row>
    <row r="2" spans="1:11" ht="39" customHeight="1">
      <c r="A2" s="13"/>
      <c r="B2" s="25" t="s">
        <v>35</v>
      </c>
      <c r="C2" s="25"/>
      <c r="D2" s="25"/>
      <c r="E2" s="25"/>
      <c r="F2" s="25"/>
      <c r="G2" s="25"/>
      <c r="H2" s="25"/>
      <c r="I2" s="25"/>
      <c r="J2" s="11"/>
      <c r="K2" s="12"/>
    </row>
    <row r="3" spans="1:11" ht="21" customHeight="1">
      <c r="A3" s="13"/>
      <c r="B3" s="23" t="s">
        <v>13</v>
      </c>
      <c r="C3" s="21"/>
      <c r="D3" s="21"/>
      <c r="E3" s="21"/>
      <c r="F3" s="21"/>
      <c r="G3" s="21"/>
      <c r="H3" s="21"/>
      <c r="I3" s="21"/>
      <c r="J3" s="11"/>
      <c r="K3" s="12"/>
    </row>
    <row r="4" spans="2:11" ht="16.5" customHeight="1">
      <c r="B4" s="12"/>
      <c r="C4" s="12"/>
      <c r="D4" s="12"/>
      <c r="E4" s="12"/>
      <c r="F4" s="12"/>
      <c r="G4" s="12"/>
      <c r="H4" s="12"/>
      <c r="I4" s="12"/>
      <c r="J4" s="12"/>
      <c r="K4" s="12"/>
    </row>
    <row r="5" ht="15" customHeight="1"/>
    <row r="6" ht="15" customHeight="1"/>
    <row r="7" ht="15" customHeight="1"/>
    <row r="8" ht="15" customHeight="1">
      <c r="N8" s="10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9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7">
      <selection activeCell="A1" sqref="A1"/>
    </sheetView>
  </sheetViews>
  <sheetFormatPr defaultColWidth="9.00390625" defaultRowHeight="15"/>
  <cols>
    <col min="1" max="1" width="1.625" style="8" customWidth="1"/>
    <col min="2" max="9" width="9.75390625" style="8" customWidth="1"/>
    <col min="10" max="10" width="1.625" style="8" customWidth="1"/>
    <col min="11" max="16384" width="9.00390625" style="8" customWidth="1"/>
  </cols>
  <sheetData>
    <row r="1" spans="1:11" ht="15" customHeight="1">
      <c r="A1" s="13"/>
      <c r="B1" s="22" t="s">
        <v>17</v>
      </c>
      <c r="C1" s="21"/>
      <c r="D1" s="21"/>
      <c r="E1" s="21"/>
      <c r="F1" s="21"/>
      <c r="G1" s="21"/>
      <c r="H1" s="21"/>
      <c r="I1" s="21"/>
      <c r="J1" s="11"/>
      <c r="K1" s="12"/>
    </row>
    <row r="2" spans="1:11" ht="39" customHeight="1">
      <c r="A2" s="13"/>
      <c r="B2" s="25" t="s">
        <v>34</v>
      </c>
      <c r="C2" s="25"/>
      <c r="D2" s="25"/>
      <c r="E2" s="25"/>
      <c r="F2" s="25"/>
      <c r="G2" s="25"/>
      <c r="H2" s="25"/>
      <c r="I2" s="25"/>
      <c r="J2" s="11"/>
      <c r="K2" s="12"/>
    </row>
    <row r="3" spans="1:11" ht="21" customHeight="1">
      <c r="A3" s="13"/>
      <c r="B3" s="23" t="s">
        <v>14</v>
      </c>
      <c r="C3" s="21"/>
      <c r="D3" s="21"/>
      <c r="E3" s="21"/>
      <c r="F3" s="21"/>
      <c r="G3" s="21"/>
      <c r="H3" s="21"/>
      <c r="I3" s="21"/>
      <c r="J3" s="11"/>
      <c r="K3" s="12"/>
    </row>
    <row r="4" spans="2:11" ht="16.5" customHeight="1">
      <c r="B4" s="12"/>
      <c r="C4" s="12"/>
      <c r="D4" s="12"/>
      <c r="E4" s="12"/>
      <c r="F4" s="12"/>
      <c r="G4" s="12"/>
      <c r="H4" s="12"/>
      <c r="I4" s="12"/>
      <c r="J4" s="12"/>
      <c r="K4" s="12"/>
    </row>
    <row r="5" ht="15" customHeight="1"/>
    <row r="6" ht="15" customHeight="1"/>
    <row r="7" ht="15" customHeight="1"/>
    <row r="8" ht="15" customHeight="1">
      <c r="N8" s="10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9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3">
      <selection activeCell="A1" sqref="A1"/>
    </sheetView>
  </sheetViews>
  <sheetFormatPr defaultColWidth="9.00390625" defaultRowHeight="15"/>
  <cols>
    <col min="1" max="1" width="1.625" style="8" customWidth="1"/>
    <col min="2" max="9" width="9.75390625" style="8" customWidth="1"/>
    <col min="10" max="10" width="1.625" style="8" customWidth="1"/>
    <col min="11" max="16384" width="9.00390625" style="8" customWidth="1"/>
  </cols>
  <sheetData>
    <row r="1" spans="1:11" ht="15" customHeight="1">
      <c r="A1" s="13"/>
      <c r="B1" s="22" t="s">
        <v>16</v>
      </c>
      <c r="C1" s="21"/>
      <c r="D1" s="21"/>
      <c r="E1" s="21"/>
      <c r="F1" s="21"/>
      <c r="G1" s="21"/>
      <c r="H1" s="21"/>
      <c r="I1" s="21"/>
      <c r="J1" s="11"/>
      <c r="K1" s="12"/>
    </row>
    <row r="2" spans="1:11" ht="39" customHeight="1">
      <c r="A2" s="13"/>
      <c r="B2" s="25" t="s">
        <v>33</v>
      </c>
      <c r="C2" s="25"/>
      <c r="D2" s="25"/>
      <c r="E2" s="25"/>
      <c r="F2" s="25"/>
      <c r="G2" s="25"/>
      <c r="H2" s="25"/>
      <c r="I2" s="25"/>
      <c r="J2" s="11"/>
      <c r="K2" s="12"/>
    </row>
    <row r="3" spans="1:11" ht="21" customHeight="1">
      <c r="A3" s="13"/>
      <c r="B3" s="23" t="s">
        <v>15</v>
      </c>
      <c r="C3" s="21"/>
      <c r="D3" s="21"/>
      <c r="E3" s="21"/>
      <c r="F3" s="21"/>
      <c r="G3" s="21"/>
      <c r="H3" s="21"/>
      <c r="I3" s="21"/>
      <c r="J3" s="11"/>
      <c r="K3" s="12"/>
    </row>
    <row r="4" spans="2:11" ht="16.5" customHeight="1">
      <c r="B4" s="12"/>
      <c r="C4" s="12"/>
      <c r="D4" s="12"/>
      <c r="E4" s="12"/>
      <c r="F4" s="12"/>
      <c r="G4" s="12"/>
      <c r="H4" s="12"/>
      <c r="I4" s="12"/>
      <c r="J4" s="12"/>
      <c r="K4" s="12"/>
    </row>
    <row r="5" ht="15" customHeight="1"/>
    <row r="6" ht="15" customHeight="1"/>
    <row r="7" ht="15" customHeight="1"/>
    <row r="8" ht="15" customHeight="1">
      <c r="N8" s="10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9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headerFooter alignWithMargins="0">
    <oddHeader>&amp;R&amp;D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72"/>
  <sheetViews>
    <sheetView defaultGridColor="0" colorId="22" workbookViewId="0" topLeftCell="A1">
      <pane xSplit="2" ySplit="6" topLeftCell="C27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63" sqref="B63"/>
    </sheetView>
  </sheetViews>
  <sheetFormatPr defaultColWidth="9.625" defaultRowHeight="9" customHeight="1"/>
  <cols>
    <col min="1" max="1" width="1.625" style="2" customWidth="1"/>
    <col min="2" max="2" width="5.625" style="2" customWidth="1"/>
    <col min="3" max="3" width="11.75390625" style="2" customWidth="1"/>
    <col min="4" max="4" width="9.875" style="2" customWidth="1"/>
    <col min="5" max="5" width="8.625" style="2" customWidth="1"/>
    <col min="6" max="6" width="1.37890625" style="2" customWidth="1"/>
    <col min="7" max="7" width="1.12109375" style="2" customWidth="1"/>
    <col min="8" max="8" width="2.375" style="2" customWidth="1"/>
    <col min="9" max="9" width="6.625" style="2" customWidth="1"/>
    <col min="10" max="10" width="9.625" style="2" customWidth="1"/>
    <col min="11" max="16384" width="6.625" style="2" customWidth="1"/>
  </cols>
  <sheetData>
    <row r="1" spans="1:11" ht="15" customHeight="1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4"/>
      <c r="K1" s="14"/>
    </row>
    <row r="2" spans="1:11" ht="39" customHeight="1">
      <c r="A2" s="15"/>
      <c r="B2" s="17" t="str">
        <f>TRIM("World merchandise trade volume by major product group, 1950-06")</f>
        <v>World merchandise trade volume by major product group, 1950-06</v>
      </c>
      <c r="C2" s="15"/>
      <c r="D2" s="15"/>
      <c r="E2" s="15"/>
      <c r="F2" s="15"/>
      <c r="G2" s="15"/>
      <c r="H2" s="15"/>
      <c r="I2" s="24" t="s">
        <v>27</v>
      </c>
      <c r="K2" s="3"/>
    </row>
    <row r="3" spans="1:11" ht="21" customHeight="1">
      <c r="A3" s="15"/>
      <c r="B3" s="18"/>
      <c r="C3" s="15"/>
      <c r="D3" s="15"/>
      <c r="E3" s="15"/>
      <c r="F3" s="15"/>
      <c r="G3" s="15"/>
      <c r="H3" s="15"/>
      <c r="I3" s="3" t="s">
        <v>28</v>
      </c>
      <c r="J3" s="2" t="s">
        <v>29</v>
      </c>
      <c r="K3" s="3" t="s">
        <v>30</v>
      </c>
    </row>
    <row r="4" spans="2:11" ht="9" customHeight="1">
      <c r="B4" s="14" t="s">
        <v>1</v>
      </c>
      <c r="C4" s="14"/>
      <c r="D4" s="14"/>
      <c r="E4" s="14"/>
      <c r="F4" s="14"/>
      <c r="G4" s="14"/>
      <c r="H4" s="14"/>
      <c r="I4" s="14"/>
      <c r="J4" s="14"/>
      <c r="K4" s="14"/>
    </row>
    <row r="5" ht="9" customHeight="1">
      <c r="J5" s="2" t="s">
        <v>10</v>
      </c>
    </row>
    <row r="6" spans="3:11" ht="9" customHeight="1">
      <c r="C6" s="2" t="s">
        <v>4</v>
      </c>
      <c r="D6" s="2" t="s">
        <v>10</v>
      </c>
      <c r="E6" s="2" t="s">
        <v>2</v>
      </c>
      <c r="I6" s="2" t="s">
        <v>5</v>
      </c>
      <c r="J6" s="2" t="s">
        <v>11</v>
      </c>
      <c r="K6" s="2" t="s">
        <v>6</v>
      </c>
    </row>
    <row r="7" spans="9:11" ht="9" customHeight="1">
      <c r="I7" s="2" t="s">
        <v>7</v>
      </c>
      <c r="J7" s="2" t="s">
        <v>12</v>
      </c>
      <c r="K7" s="2" t="s">
        <v>8</v>
      </c>
    </row>
    <row r="8" spans="2:19" ht="9" customHeight="1">
      <c r="B8" s="2">
        <v>1950</v>
      </c>
      <c r="C8" s="3">
        <v>100</v>
      </c>
      <c r="D8" s="3">
        <v>100</v>
      </c>
      <c r="E8" s="3">
        <v>100</v>
      </c>
      <c r="G8" s="2">
        <v>1950</v>
      </c>
      <c r="I8" s="3"/>
      <c r="K8" s="3"/>
      <c r="L8" s="3"/>
      <c r="M8" s="3"/>
      <c r="Q8" s="3"/>
      <c r="R8" s="3"/>
      <c r="S8" s="3"/>
    </row>
    <row r="9" spans="2:19" ht="9" customHeight="1">
      <c r="B9" s="2">
        <v>1951</v>
      </c>
      <c r="C9" s="3">
        <f>+C8*I9/100</f>
        <v>104.76190476190477</v>
      </c>
      <c r="D9" s="3">
        <f aca="true" t="shared" si="0" ref="D9:D48">+D8*J9/100</f>
        <v>104.34782608695652</v>
      </c>
      <c r="E9" s="3">
        <f aca="true" t="shared" si="1" ref="E9:E48">+E8*K9/100</f>
        <v>118.75</v>
      </c>
      <c r="G9" s="2">
        <v>51</v>
      </c>
      <c r="I9" s="3">
        <v>104.76190476190477</v>
      </c>
      <c r="J9" s="3">
        <v>104.34782608695652</v>
      </c>
      <c r="K9" s="3">
        <v>118.75</v>
      </c>
      <c r="L9" s="3"/>
      <c r="M9" s="3"/>
      <c r="Q9" s="3"/>
      <c r="R9" s="3"/>
      <c r="S9" s="3"/>
    </row>
    <row r="10" spans="2:19" ht="9" customHeight="1">
      <c r="B10" s="2">
        <v>1952</v>
      </c>
      <c r="C10" s="3">
        <f aca="true" t="shared" si="2" ref="C10:C48">+C9*I10/100</f>
        <v>104.76190476190477</v>
      </c>
      <c r="D10" s="3">
        <f t="shared" si="0"/>
        <v>121.7391304347826</v>
      </c>
      <c r="E10" s="3">
        <f t="shared" si="1"/>
        <v>118.75</v>
      </c>
      <c r="G10" s="2">
        <v>52</v>
      </c>
      <c r="I10" s="3">
        <v>100</v>
      </c>
      <c r="J10" s="3">
        <v>116.66666666666666</v>
      </c>
      <c r="K10" s="3">
        <v>100</v>
      </c>
      <c r="L10" s="3"/>
      <c r="M10" s="3"/>
      <c r="Q10" s="3"/>
      <c r="R10" s="3"/>
      <c r="S10" s="3"/>
    </row>
    <row r="11" spans="2:19" ht="9" customHeight="1">
      <c r="B11" s="2">
        <v>1953</v>
      </c>
      <c r="C11" s="3">
        <f t="shared" si="2"/>
        <v>107.14285714285717</v>
      </c>
      <c r="D11" s="3">
        <f t="shared" si="0"/>
        <v>130.43478260869566</v>
      </c>
      <c r="E11" s="3">
        <f t="shared" si="1"/>
        <v>131.25000000000003</v>
      </c>
      <c r="G11" s="2">
        <v>53</v>
      </c>
      <c r="I11" s="3">
        <v>102.2727272727273</v>
      </c>
      <c r="J11" s="3">
        <v>107.14285714285717</v>
      </c>
      <c r="K11" s="3">
        <v>110.5263157894737</v>
      </c>
      <c r="L11" s="3"/>
      <c r="M11" s="3"/>
      <c r="Q11" s="3"/>
      <c r="R11" s="3"/>
      <c r="S11" s="3"/>
    </row>
    <row r="12" spans="2:19" ht="9" customHeight="1">
      <c r="B12" s="2">
        <v>1954</v>
      </c>
      <c r="C12" s="3">
        <f t="shared" si="2"/>
        <v>107.14285714285717</v>
      </c>
      <c r="D12" s="3">
        <f t="shared" si="0"/>
        <v>139.13043478260872</v>
      </c>
      <c r="E12" s="3">
        <f t="shared" si="1"/>
        <v>143.75000000000003</v>
      </c>
      <c r="G12" s="2">
        <v>54</v>
      </c>
      <c r="I12" s="3">
        <v>100</v>
      </c>
      <c r="J12" s="3">
        <v>106.66666666666669</v>
      </c>
      <c r="K12" s="3">
        <v>109.52380952380953</v>
      </c>
      <c r="L12" s="3"/>
      <c r="M12" s="3"/>
      <c r="Q12" s="3"/>
      <c r="R12" s="3"/>
      <c r="S12" s="3"/>
    </row>
    <row r="13" spans="2:19" ht="9" customHeight="1">
      <c r="B13" s="2">
        <v>1955</v>
      </c>
      <c r="C13" s="3">
        <f t="shared" si="2"/>
        <v>119.04761904761907</v>
      </c>
      <c r="D13" s="3">
        <f t="shared" si="0"/>
        <v>152.17391304347828</v>
      </c>
      <c r="E13" s="3">
        <f t="shared" si="1"/>
        <v>156.25000000000003</v>
      </c>
      <c r="G13" s="2">
        <v>55</v>
      </c>
      <c r="I13" s="3">
        <v>111.1111111111111</v>
      </c>
      <c r="J13" s="3">
        <v>109.375</v>
      </c>
      <c r="K13" s="3">
        <v>108.69565217391303</v>
      </c>
      <c r="L13" s="3"/>
      <c r="M13" s="3"/>
      <c r="Q13" s="3"/>
      <c r="R13" s="3"/>
      <c r="S13" s="3"/>
    </row>
    <row r="14" spans="2:19" ht="9" customHeight="1">
      <c r="B14" s="2">
        <v>1956</v>
      </c>
      <c r="C14" s="3">
        <f t="shared" si="2"/>
        <v>121.42857142857144</v>
      </c>
      <c r="D14" s="3">
        <f t="shared" si="0"/>
        <v>160.86956521739134</v>
      </c>
      <c r="E14" s="3">
        <f t="shared" si="1"/>
        <v>168.75000000000003</v>
      </c>
      <c r="G14" s="2">
        <v>56</v>
      </c>
      <c r="I14" s="3">
        <v>102</v>
      </c>
      <c r="J14" s="3">
        <v>105.71428571428572</v>
      </c>
      <c r="K14" s="3">
        <v>108</v>
      </c>
      <c r="L14" s="3"/>
      <c r="M14" s="3"/>
      <c r="Q14" s="3"/>
      <c r="R14" s="3"/>
      <c r="S14" s="3"/>
    </row>
    <row r="15" spans="2:19" ht="9" customHeight="1">
      <c r="B15" s="2">
        <v>1957</v>
      </c>
      <c r="C15" s="3">
        <f t="shared" si="2"/>
        <v>133.33333333333337</v>
      </c>
      <c r="D15" s="3">
        <f t="shared" si="0"/>
        <v>173.91304347826087</v>
      </c>
      <c r="E15" s="3">
        <f t="shared" si="1"/>
        <v>187.50000000000003</v>
      </c>
      <c r="G15" s="2">
        <v>57</v>
      </c>
      <c r="I15" s="3">
        <v>109.80392156862746</v>
      </c>
      <c r="J15" s="3">
        <v>108.1081081081081</v>
      </c>
      <c r="K15" s="3">
        <v>111.11111111111111</v>
      </c>
      <c r="L15" s="3"/>
      <c r="M15" s="3"/>
      <c r="Q15" s="3"/>
      <c r="R15" s="3"/>
      <c r="S15" s="3"/>
    </row>
    <row r="16" spans="2:19" ht="9" customHeight="1">
      <c r="B16" s="2">
        <v>1958</v>
      </c>
      <c r="C16" s="3">
        <f t="shared" si="2"/>
        <v>135.7142857142857</v>
      </c>
      <c r="D16" s="3">
        <f t="shared" si="0"/>
        <v>165.21739130434784</v>
      </c>
      <c r="E16" s="3">
        <f t="shared" si="1"/>
        <v>187.50000000000003</v>
      </c>
      <c r="G16" s="2">
        <v>58</v>
      </c>
      <c r="I16" s="3">
        <v>101.78571428571423</v>
      </c>
      <c r="J16" s="3">
        <v>95</v>
      </c>
      <c r="K16" s="3">
        <v>100</v>
      </c>
      <c r="L16" s="3"/>
      <c r="M16" s="3"/>
      <c r="Q16" s="3"/>
      <c r="R16" s="3"/>
      <c r="S16" s="3"/>
    </row>
    <row r="17" spans="2:19" ht="9" customHeight="1">
      <c r="B17" s="2">
        <v>1959</v>
      </c>
      <c r="C17" s="3">
        <f t="shared" si="2"/>
        <v>152.3809523809524</v>
      </c>
      <c r="D17" s="3">
        <f t="shared" si="0"/>
        <v>178.26086956521738</v>
      </c>
      <c r="E17" s="3">
        <f t="shared" si="1"/>
        <v>206.25000000000003</v>
      </c>
      <c r="G17" s="2">
        <v>59</v>
      </c>
      <c r="I17" s="3">
        <v>112.280701754386</v>
      </c>
      <c r="J17" s="3">
        <v>107.89473684210525</v>
      </c>
      <c r="K17" s="3">
        <v>110</v>
      </c>
      <c r="L17" s="3"/>
      <c r="M17" s="3"/>
      <c r="Q17" s="3"/>
      <c r="R17" s="3"/>
      <c r="S17" s="3"/>
    </row>
    <row r="18" spans="2:19" ht="9" customHeight="1">
      <c r="B18" s="2">
        <v>1960</v>
      </c>
      <c r="C18" s="3">
        <f t="shared" si="2"/>
        <v>161.90476190476193</v>
      </c>
      <c r="D18" s="3">
        <f t="shared" si="0"/>
        <v>217.3913043478261</v>
      </c>
      <c r="E18" s="3">
        <f t="shared" si="1"/>
        <v>231.25</v>
      </c>
      <c r="G18" s="2">
        <v>60</v>
      </c>
      <c r="I18" s="3">
        <v>106.25</v>
      </c>
      <c r="J18" s="3">
        <v>121.95121951219514</v>
      </c>
      <c r="K18" s="3">
        <v>112.12121212121211</v>
      </c>
      <c r="L18" s="3"/>
      <c r="M18" s="3"/>
      <c r="Q18" s="3"/>
      <c r="R18" s="3"/>
      <c r="S18" s="3"/>
    </row>
    <row r="19" spans="2:19" ht="9" customHeight="1">
      <c r="B19" s="2">
        <v>1961</v>
      </c>
      <c r="C19" s="3">
        <f t="shared" si="2"/>
        <v>171.42857142857142</v>
      </c>
      <c r="D19" s="3">
        <f t="shared" si="0"/>
        <v>226.08695652173913</v>
      </c>
      <c r="E19" s="3">
        <f t="shared" si="1"/>
        <v>243.74999999999997</v>
      </c>
      <c r="G19" s="2">
        <v>61</v>
      </c>
      <c r="I19" s="3">
        <v>105.88235294117645</v>
      </c>
      <c r="J19" s="3">
        <v>104</v>
      </c>
      <c r="K19" s="3">
        <v>105.40540540540539</v>
      </c>
      <c r="L19" s="3"/>
      <c r="M19" s="3"/>
      <c r="Q19" s="3"/>
      <c r="R19" s="3"/>
      <c r="S19" s="3"/>
    </row>
    <row r="20" spans="2:19" ht="9" customHeight="1">
      <c r="B20" s="2">
        <v>1962</v>
      </c>
      <c r="C20" s="3">
        <f t="shared" si="2"/>
        <v>171.42857142857142</v>
      </c>
      <c r="D20" s="3">
        <f t="shared" si="0"/>
        <v>234.78260869565216</v>
      </c>
      <c r="E20" s="3">
        <f t="shared" si="1"/>
        <v>262.49999999999994</v>
      </c>
      <c r="G20" s="2">
        <v>62</v>
      </c>
      <c r="I20" s="3">
        <v>100</v>
      </c>
      <c r="J20" s="3">
        <v>103.84615384615384</v>
      </c>
      <c r="K20" s="3">
        <v>107.6923076923077</v>
      </c>
      <c r="L20" s="3"/>
      <c r="M20" s="3"/>
      <c r="Q20" s="3"/>
      <c r="R20" s="3"/>
      <c r="S20" s="3"/>
    </row>
    <row r="21" spans="2:19" ht="9" customHeight="1">
      <c r="B21" s="2">
        <v>1963</v>
      </c>
      <c r="C21" s="3">
        <f t="shared" si="2"/>
        <v>176.19047619047618</v>
      </c>
      <c r="D21" s="3">
        <f t="shared" si="0"/>
        <v>247.8260869565218</v>
      </c>
      <c r="E21" s="3">
        <f t="shared" si="1"/>
        <v>293.74999999999994</v>
      </c>
      <c r="G21" s="2">
        <v>63</v>
      </c>
      <c r="I21" s="3">
        <v>102.77777777777777</v>
      </c>
      <c r="J21" s="3">
        <v>105.55555555555559</v>
      </c>
      <c r="K21" s="3">
        <v>111.90476190476191</v>
      </c>
      <c r="L21" s="3"/>
      <c r="M21" s="3"/>
      <c r="Q21" s="3"/>
      <c r="R21" s="3"/>
      <c r="S21" s="3"/>
    </row>
    <row r="22" spans="2:19" ht="9" customHeight="1">
      <c r="B22" s="2">
        <v>1964</v>
      </c>
      <c r="C22" s="3">
        <f t="shared" si="2"/>
        <v>185.7142857142857</v>
      </c>
      <c r="D22" s="3">
        <f t="shared" si="0"/>
        <v>269.5652173913044</v>
      </c>
      <c r="E22" s="3">
        <f t="shared" si="1"/>
        <v>337.5</v>
      </c>
      <c r="G22" s="2">
        <v>64</v>
      </c>
      <c r="I22" s="3">
        <v>105.40540540540539</v>
      </c>
      <c r="J22" s="3">
        <v>108.77192982456138</v>
      </c>
      <c r="K22" s="3">
        <v>114.89361702127661</v>
      </c>
      <c r="L22" s="3"/>
      <c r="M22" s="3"/>
      <c r="Q22" s="3"/>
      <c r="R22" s="3"/>
      <c r="S22" s="3"/>
    </row>
    <row r="23" spans="2:19" ht="9" customHeight="1">
      <c r="B23" s="2">
        <v>1965</v>
      </c>
      <c r="C23" s="3">
        <f t="shared" si="2"/>
        <v>195.23809523809518</v>
      </c>
      <c r="D23" s="3">
        <f t="shared" si="0"/>
        <v>278.2608695652174</v>
      </c>
      <c r="E23" s="3">
        <f t="shared" si="1"/>
        <v>362.50000000000006</v>
      </c>
      <c r="G23" s="2">
        <v>65</v>
      </c>
      <c r="I23" s="3">
        <v>105.12820512820511</v>
      </c>
      <c r="J23" s="3">
        <v>103.2258064516129</v>
      </c>
      <c r="K23" s="3">
        <v>107.40740740740742</v>
      </c>
      <c r="L23" s="3"/>
      <c r="M23" s="3"/>
      <c r="Q23" s="3"/>
      <c r="R23" s="3"/>
      <c r="S23" s="3"/>
    </row>
    <row r="24" spans="2:19" ht="9" customHeight="1">
      <c r="B24" s="2">
        <v>1966</v>
      </c>
      <c r="C24" s="3">
        <f t="shared" si="2"/>
        <v>202.3809523809523</v>
      </c>
      <c r="D24" s="3">
        <f t="shared" si="0"/>
        <v>295.6521739130435</v>
      </c>
      <c r="E24" s="3">
        <f t="shared" si="1"/>
        <v>400.00000000000006</v>
      </c>
      <c r="G24" s="2">
        <v>66</v>
      </c>
      <c r="I24" s="3">
        <v>103.65853658536584</v>
      </c>
      <c r="J24" s="3">
        <v>106.25</v>
      </c>
      <c r="K24" s="3">
        <v>110.34482758620689</v>
      </c>
      <c r="L24" s="3"/>
      <c r="M24" s="3"/>
      <c r="Q24" s="3"/>
      <c r="R24" s="3"/>
      <c r="S24" s="3"/>
    </row>
    <row r="25" spans="2:19" ht="9" customHeight="1">
      <c r="B25" s="2">
        <v>1967</v>
      </c>
      <c r="C25" s="3">
        <f t="shared" si="2"/>
        <v>207.1428571428571</v>
      </c>
      <c r="D25" s="3">
        <f t="shared" si="0"/>
        <v>326.0869565217392</v>
      </c>
      <c r="E25" s="3">
        <f t="shared" si="1"/>
        <v>418.75000000000006</v>
      </c>
      <c r="G25" s="2">
        <v>67</v>
      </c>
      <c r="I25" s="3">
        <v>102.35294117647061</v>
      </c>
      <c r="J25" s="3">
        <v>110.29411764705883</v>
      </c>
      <c r="K25" s="3">
        <v>104.6875</v>
      </c>
      <c r="L25" s="3"/>
      <c r="M25" s="3"/>
      <c r="Q25" s="3"/>
      <c r="R25" s="3"/>
      <c r="S25" s="3"/>
    </row>
    <row r="26" spans="2:19" ht="9" customHeight="1">
      <c r="B26" s="2">
        <v>1968</v>
      </c>
      <c r="C26" s="3">
        <f t="shared" si="2"/>
        <v>219.047619047619</v>
      </c>
      <c r="D26" s="3">
        <f t="shared" si="0"/>
        <v>365.2173913043479</v>
      </c>
      <c r="E26" s="3">
        <f t="shared" si="1"/>
        <v>493.75000000000006</v>
      </c>
      <c r="G26" s="2">
        <v>68</v>
      </c>
      <c r="I26" s="3">
        <v>105.74712643678161</v>
      </c>
      <c r="J26" s="3">
        <v>112</v>
      </c>
      <c r="K26" s="3">
        <v>117.91044776119404</v>
      </c>
      <c r="L26" s="3"/>
      <c r="M26" s="3"/>
      <c r="Q26" s="3"/>
      <c r="R26" s="3"/>
      <c r="S26" s="3"/>
    </row>
    <row r="27" spans="2:19" ht="9" customHeight="1">
      <c r="B27" s="2">
        <v>1969</v>
      </c>
      <c r="C27" s="3">
        <f t="shared" si="2"/>
        <v>230.9523809523809</v>
      </c>
      <c r="D27" s="3">
        <f t="shared" si="0"/>
        <v>386.9565217391306</v>
      </c>
      <c r="E27" s="3">
        <f t="shared" si="1"/>
        <v>575.0000000000001</v>
      </c>
      <c r="G27" s="2">
        <v>69</v>
      </c>
      <c r="I27" s="3">
        <v>105.43478260869566</v>
      </c>
      <c r="J27" s="3">
        <v>105.95238095238098</v>
      </c>
      <c r="K27" s="3">
        <v>116.45569620253164</v>
      </c>
      <c r="L27" s="3"/>
      <c r="M27" s="3"/>
      <c r="Q27" s="3"/>
      <c r="R27" s="3"/>
      <c r="S27" s="3"/>
    </row>
    <row r="28" spans="2:19" ht="9" customHeight="1">
      <c r="B28" s="2">
        <v>1970</v>
      </c>
      <c r="C28" s="3">
        <f t="shared" si="2"/>
        <v>238.09523809523802</v>
      </c>
      <c r="D28" s="3">
        <f t="shared" si="0"/>
        <v>434.78260869565224</v>
      </c>
      <c r="E28" s="3">
        <f t="shared" si="1"/>
        <v>625.0000000000001</v>
      </c>
      <c r="G28" s="2">
        <v>70</v>
      </c>
      <c r="I28" s="3">
        <v>103.09278350515463</v>
      </c>
      <c r="J28" s="3">
        <v>112.35955056179772</v>
      </c>
      <c r="K28" s="3">
        <v>108.69565217391303</v>
      </c>
      <c r="L28" s="3"/>
      <c r="M28" s="3"/>
      <c r="Q28" s="3"/>
      <c r="R28" s="3"/>
      <c r="S28" s="3"/>
    </row>
    <row r="29" spans="2:19" ht="9" customHeight="1">
      <c r="B29" s="2">
        <v>1971</v>
      </c>
      <c r="C29" s="3">
        <f t="shared" si="2"/>
        <v>242.85714285714278</v>
      </c>
      <c r="D29" s="3">
        <f t="shared" si="0"/>
        <v>439.1304347826088</v>
      </c>
      <c r="E29" s="3">
        <f t="shared" si="1"/>
        <v>681.2500000000001</v>
      </c>
      <c r="G29" s="2">
        <v>71</v>
      </c>
      <c r="I29" s="3">
        <v>102</v>
      </c>
      <c r="J29" s="3">
        <v>101</v>
      </c>
      <c r="K29" s="3">
        <v>109</v>
      </c>
      <c r="L29" s="3"/>
      <c r="M29" s="3"/>
      <c r="Q29" s="3"/>
      <c r="R29" s="3"/>
      <c r="S29" s="3"/>
    </row>
    <row r="30" spans="2:19" ht="9" customHeight="1">
      <c r="B30" s="2">
        <v>1972</v>
      </c>
      <c r="C30" s="3">
        <f t="shared" si="2"/>
        <v>259.5238095238094</v>
      </c>
      <c r="D30" s="3">
        <f t="shared" si="0"/>
        <v>469.5652173913044</v>
      </c>
      <c r="E30" s="3">
        <f t="shared" si="1"/>
        <v>750.0000000000001</v>
      </c>
      <c r="G30" s="2">
        <v>72</v>
      </c>
      <c r="I30" s="3">
        <v>106.8627450980392</v>
      </c>
      <c r="J30" s="3">
        <v>106.93069306930691</v>
      </c>
      <c r="K30" s="3">
        <v>110.09174311926606</v>
      </c>
      <c r="L30" s="3"/>
      <c r="M30" s="3"/>
      <c r="Q30" s="3"/>
      <c r="R30" s="3"/>
      <c r="S30" s="3"/>
    </row>
    <row r="31" spans="2:19" ht="9" customHeight="1">
      <c r="B31" s="2">
        <v>1973</v>
      </c>
      <c r="C31" s="3">
        <f t="shared" si="2"/>
        <v>261.9047619047617</v>
      </c>
      <c r="D31" s="3">
        <f t="shared" si="0"/>
        <v>517.3913043478262</v>
      </c>
      <c r="E31" s="3">
        <f t="shared" si="1"/>
        <v>856.25</v>
      </c>
      <c r="G31" s="2">
        <v>73</v>
      </c>
      <c r="I31" s="3">
        <v>100.91743119266053</v>
      </c>
      <c r="J31" s="3">
        <v>110.1851851851852</v>
      </c>
      <c r="K31" s="3">
        <v>114.16666666666666</v>
      </c>
      <c r="L31" s="3"/>
      <c r="M31" s="3"/>
      <c r="Q31" s="3"/>
      <c r="R31" s="3"/>
      <c r="S31" s="3"/>
    </row>
    <row r="32" spans="2:19" ht="9" customHeight="1">
      <c r="B32" s="2">
        <v>1974</v>
      </c>
      <c r="C32" s="3">
        <f t="shared" si="2"/>
        <v>249.99999999999997</v>
      </c>
      <c r="D32" s="3">
        <f t="shared" si="0"/>
        <v>508.69565217391306</v>
      </c>
      <c r="E32" s="3">
        <f t="shared" si="1"/>
        <v>931.2499999999999</v>
      </c>
      <c r="G32" s="2">
        <v>74</v>
      </c>
      <c r="I32" s="3">
        <v>95.45454545454551</v>
      </c>
      <c r="J32" s="3">
        <v>98.31932773109241</v>
      </c>
      <c r="K32" s="3">
        <v>108.75912408759123</v>
      </c>
      <c r="L32" s="3"/>
      <c r="M32" s="3"/>
      <c r="Q32" s="3"/>
      <c r="R32" s="3"/>
      <c r="S32" s="3"/>
    </row>
    <row r="33" spans="2:19" ht="9" customHeight="1">
      <c r="B33" s="2">
        <v>1975</v>
      </c>
      <c r="C33" s="3">
        <f t="shared" si="2"/>
        <v>252.3809523809522</v>
      </c>
      <c r="D33" s="3">
        <f t="shared" si="0"/>
        <v>447.82608695652175</v>
      </c>
      <c r="E33" s="3">
        <f t="shared" si="1"/>
        <v>893.7499999999999</v>
      </c>
      <c r="G33" s="2">
        <v>75</v>
      </c>
      <c r="I33" s="3">
        <v>100.9523809523809</v>
      </c>
      <c r="J33" s="3">
        <v>88.03418803418803</v>
      </c>
      <c r="K33" s="3">
        <v>95.9731543624161</v>
      </c>
      <c r="L33" s="3"/>
      <c r="M33" s="3"/>
      <c r="Q33" s="3"/>
      <c r="R33" s="3"/>
      <c r="S33" s="3"/>
    </row>
    <row r="34" spans="2:19" ht="9" customHeight="1">
      <c r="B34" s="2">
        <v>1976</v>
      </c>
      <c r="C34" s="3">
        <f t="shared" si="2"/>
        <v>271.4285714285713</v>
      </c>
      <c r="D34" s="3">
        <f t="shared" si="0"/>
        <v>478.2608695652176</v>
      </c>
      <c r="E34" s="3">
        <f t="shared" si="1"/>
        <v>1006.2499999999999</v>
      </c>
      <c r="G34" s="2">
        <v>76</v>
      </c>
      <c r="I34" s="3">
        <v>107.54716981132077</v>
      </c>
      <c r="J34" s="3">
        <v>106.79611650485441</v>
      </c>
      <c r="K34" s="3">
        <v>112.58741258741259</v>
      </c>
      <c r="L34" s="3"/>
      <c r="M34" s="3"/>
      <c r="Q34" s="3"/>
      <c r="R34" s="3"/>
      <c r="S34" s="3"/>
    </row>
    <row r="35" spans="2:19" ht="9" customHeight="1">
      <c r="B35" s="2">
        <v>1977</v>
      </c>
      <c r="C35" s="3">
        <f t="shared" si="2"/>
        <v>280.95238095238085</v>
      </c>
      <c r="D35" s="3">
        <f t="shared" si="0"/>
        <v>491.30434782608717</v>
      </c>
      <c r="E35" s="3">
        <f t="shared" si="1"/>
        <v>1056.25</v>
      </c>
      <c r="G35" s="2">
        <v>77</v>
      </c>
      <c r="I35" s="3">
        <v>103.50877192982458</v>
      </c>
      <c r="J35" s="3">
        <v>102.72727272727273</v>
      </c>
      <c r="K35" s="3">
        <v>104.96894409937889</v>
      </c>
      <c r="L35" s="3"/>
      <c r="M35" s="3"/>
      <c r="Q35" s="3"/>
      <c r="R35" s="3"/>
      <c r="S35" s="3"/>
    </row>
    <row r="36" spans="2:19" ht="9" customHeight="1">
      <c r="B36" s="2">
        <v>1978</v>
      </c>
      <c r="C36" s="3">
        <f t="shared" si="2"/>
        <v>299.99999999999994</v>
      </c>
      <c r="D36" s="3">
        <f t="shared" si="0"/>
        <v>517.3913043478261</v>
      </c>
      <c r="E36" s="3">
        <f t="shared" si="1"/>
        <v>1118.7500000000002</v>
      </c>
      <c r="G36" s="2">
        <v>78</v>
      </c>
      <c r="I36" s="3">
        <v>106.77966101694918</v>
      </c>
      <c r="J36" s="3">
        <v>105.3097345132743</v>
      </c>
      <c r="K36" s="3">
        <v>105.91715976331362</v>
      </c>
      <c r="L36" s="3"/>
      <c r="M36" s="3"/>
      <c r="Q36" s="3"/>
      <c r="R36" s="3"/>
      <c r="S36" s="3"/>
    </row>
    <row r="37" spans="2:19" ht="9" customHeight="1">
      <c r="B37" s="2">
        <v>1979</v>
      </c>
      <c r="C37" s="3">
        <f t="shared" si="2"/>
        <v>314.28571428571416</v>
      </c>
      <c r="D37" s="3">
        <f t="shared" si="0"/>
        <v>547.8260869565216</v>
      </c>
      <c r="E37" s="3">
        <f t="shared" si="1"/>
        <v>1175.0000000000002</v>
      </c>
      <c r="G37" s="2">
        <v>79</v>
      </c>
      <c r="I37" s="3">
        <v>104.76190476190474</v>
      </c>
      <c r="J37" s="3">
        <v>105.88235294117645</v>
      </c>
      <c r="K37" s="3">
        <v>105.02793296089385</v>
      </c>
      <c r="L37" s="3"/>
      <c r="M37" s="3"/>
      <c r="Q37" s="3"/>
      <c r="R37" s="3"/>
      <c r="S37" s="3"/>
    </row>
    <row r="38" spans="2:19" ht="9" customHeight="1">
      <c r="B38" s="2">
        <v>1980</v>
      </c>
      <c r="C38" s="3">
        <f t="shared" si="2"/>
        <v>335.71428571428555</v>
      </c>
      <c r="D38" s="3">
        <f t="shared" si="0"/>
        <v>513.4782608695652</v>
      </c>
      <c r="E38" s="3">
        <f t="shared" si="1"/>
        <v>1244.3750000000002</v>
      </c>
      <c r="G38" s="2">
        <v>80</v>
      </c>
      <c r="I38" s="3">
        <v>106.81818181818181</v>
      </c>
      <c r="J38" s="3">
        <v>93.73015873015875</v>
      </c>
      <c r="K38" s="3">
        <v>105.90425531914893</v>
      </c>
      <c r="L38" s="3"/>
      <c r="M38" s="3"/>
      <c r="Q38" s="3"/>
      <c r="R38" s="3"/>
      <c r="S38" s="3"/>
    </row>
    <row r="39" spans="2:19" ht="9" customHeight="1">
      <c r="B39" s="2">
        <v>1981</v>
      </c>
      <c r="C39" s="3">
        <f t="shared" si="2"/>
        <v>352.5141950366267</v>
      </c>
      <c r="D39" s="3">
        <f t="shared" si="0"/>
        <v>462.47050563774695</v>
      </c>
      <c r="E39" s="3">
        <f t="shared" si="1"/>
        <v>1294.440097683675</v>
      </c>
      <c r="G39" s="2">
        <v>81</v>
      </c>
      <c r="I39" s="3">
        <v>105.00422830878247</v>
      </c>
      <c r="J39" s="3">
        <v>90.06622887102608</v>
      </c>
      <c r="K39" s="3">
        <v>104.02331272194272</v>
      </c>
      <c r="L39" s="3"/>
      <c r="M39" s="3"/>
      <c r="Q39" s="3"/>
      <c r="R39" s="3"/>
      <c r="S39" s="3"/>
    </row>
    <row r="40" spans="2:19" ht="9" customHeight="1">
      <c r="B40" s="2">
        <v>1982</v>
      </c>
      <c r="C40" s="3">
        <f t="shared" si="2"/>
        <v>345.45132228349325</v>
      </c>
      <c r="D40" s="3">
        <f t="shared" si="0"/>
        <v>435.737545124823</v>
      </c>
      <c r="E40" s="3">
        <f t="shared" si="1"/>
        <v>1267.2960177824198</v>
      </c>
      <c r="G40" s="2">
        <v>82</v>
      </c>
      <c r="I40" s="3">
        <v>97.99642883816365</v>
      </c>
      <c r="J40" s="3">
        <v>94.21953179996653</v>
      </c>
      <c r="K40" s="3">
        <v>97.90302541231316</v>
      </c>
      <c r="L40" s="3"/>
      <c r="M40" s="3"/>
      <c r="Q40" s="3"/>
      <c r="R40" s="3"/>
      <c r="S40" s="3"/>
    </row>
    <row r="41" spans="2:19" ht="9" customHeight="1">
      <c r="B41" s="2">
        <v>1983</v>
      </c>
      <c r="C41" s="3">
        <f t="shared" si="2"/>
        <v>346.3130051234983</v>
      </c>
      <c r="D41" s="3">
        <f t="shared" si="0"/>
        <v>431.80888169270133</v>
      </c>
      <c r="E41" s="3">
        <f t="shared" si="1"/>
        <v>1331.8331407617393</v>
      </c>
      <c r="G41" s="2">
        <v>83</v>
      </c>
      <c r="I41" s="3">
        <v>100.24943683362078</v>
      </c>
      <c r="J41" s="3">
        <v>99.09838767026692</v>
      </c>
      <c r="K41" s="3">
        <v>105.09250578189695</v>
      </c>
      <c r="L41" s="3"/>
      <c r="M41" s="3"/>
      <c r="Q41" s="3"/>
      <c r="R41" s="3"/>
      <c r="S41" s="3"/>
    </row>
    <row r="42" spans="2:19" ht="9" customHeight="1">
      <c r="B42" s="2">
        <v>1984</v>
      </c>
      <c r="C42" s="3">
        <f t="shared" si="2"/>
        <v>356.0846524844921</v>
      </c>
      <c r="D42" s="3">
        <f t="shared" si="0"/>
        <v>452.4236209290168</v>
      </c>
      <c r="E42" s="3">
        <f t="shared" si="1"/>
        <v>1475.8391232549925</v>
      </c>
      <c r="G42" s="2">
        <v>84</v>
      </c>
      <c r="I42" s="3">
        <v>102.82162298742121</v>
      </c>
      <c r="J42" s="3">
        <v>104.77404243180575</v>
      </c>
      <c r="K42" s="3">
        <v>110.81261443989068</v>
      </c>
      <c r="L42" s="3"/>
      <c r="M42" s="3"/>
      <c r="Q42" s="3"/>
      <c r="R42" s="3"/>
      <c r="S42" s="3"/>
    </row>
    <row r="43" spans="2:19" ht="9" customHeight="1">
      <c r="B43" s="2">
        <v>1985</v>
      </c>
      <c r="C43" s="3">
        <f t="shared" si="2"/>
        <v>351.8354804234989</v>
      </c>
      <c r="D43" s="3">
        <f t="shared" si="0"/>
        <v>447.0948194443476</v>
      </c>
      <c r="E43" s="3">
        <f t="shared" si="1"/>
        <v>1546.0034038737638</v>
      </c>
      <c r="G43" s="2">
        <v>85</v>
      </c>
      <c r="I43" s="3">
        <v>98.80669609562062</v>
      </c>
      <c r="J43" s="3">
        <v>98.8221655019411</v>
      </c>
      <c r="K43" s="3">
        <v>104.75419573266376</v>
      </c>
      <c r="L43" s="3"/>
      <c r="M43" s="3"/>
      <c r="Q43" s="3"/>
      <c r="R43" s="3"/>
      <c r="S43" s="3"/>
    </row>
    <row r="44" spans="2:19" ht="9" customHeight="1">
      <c r="B44" s="2">
        <v>1986</v>
      </c>
      <c r="C44" s="3">
        <f t="shared" si="2"/>
        <v>345.9903946418888</v>
      </c>
      <c r="D44" s="3">
        <f t="shared" si="0"/>
        <v>487.7731826376255</v>
      </c>
      <c r="E44" s="3">
        <f t="shared" si="1"/>
        <v>1609.5960607008556</v>
      </c>
      <c r="G44" s="2">
        <v>86</v>
      </c>
      <c r="I44" s="3">
        <v>98.33868779391595</v>
      </c>
      <c r="J44" s="3">
        <v>109.09837498091193</v>
      </c>
      <c r="K44" s="3">
        <v>104.11335813800603</v>
      </c>
      <c r="L44" s="3"/>
      <c r="M44" s="3"/>
      <c r="Q44" s="3"/>
      <c r="R44" s="3"/>
      <c r="S44" s="3"/>
    </row>
    <row r="45" spans="2:19" ht="9" customHeight="1">
      <c r="B45" s="2">
        <v>1987</v>
      </c>
      <c r="C45" s="3">
        <f t="shared" si="2"/>
        <v>365.2503655222856</v>
      </c>
      <c r="D45" s="3">
        <f t="shared" si="0"/>
        <v>496.06519925734136</v>
      </c>
      <c r="E45" s="3">
        <f t="shared" si="1"/>
        <v>1711.5171253685858</v>
      </c>
      <c r="G45" s="2">
        <v>87</v>
      </c>
      <c r="I45" s="3">
        <v>105.56662010814823</v>
      </c>
      <c r="J45" s="3">
        <v>101.69997386385141</v>
      </c>
      <c r="K45" s="3">
        <v>106.3320895941651</v>
      </c>
      <c r="L45" s="3"/>
      <c r="M45" s="3"/>
      <c r="Q45" s="3"/>
      <c r="R45" s="3"/>
      <c r="S45" s="3"/>
    </row>
    <row r="46" spans="2:19" ht="9" customHeight="1">
      <c r="B46" s="2">
        <v>1988</v>
      </c>
      <c r="C46" s="3">
        <f t="shared" si="2"/>
        <v>375.064541894562</v>
      </c>
      <c r="D46" s="3">
        <f t="shared" si="0"/>
        <v>523.6833999833942</v>
      </c>
      <c r="E46" s="3">
        <f t="shared" si="1"/>
        <v>1873.5164311744875</v>
      </c>
      <c r="G46" s="2">
        <v>88</v>
      </c>
      <c r="I46" s="3">
        <v>102.68697236161357</v>
      </c>
      <c r="J46" s="3">
        <v>105.56745378780855</v>
      </c>
      <c r="K46" s="3">
        <v>109.46524597415373</v>
      </c>
      <c r="L46" s="3"/>
      <c r="M46" s="3"/>
      <c r="Q46" s="3"/>
      <c r="R46" s="3"/>
      <c r="S46" s="3"/>
    </row>
    <row r="47" spans="2:19" ht="9" customHeight="1">
      <c r="B47" s="2">
        <v>1989</v>
      </c>
      <c r="C47" s="3">
        <f t="shared" si="2"/>
        <v>386.58341274104737</v>
      </c>
      <c r="D47" s="3">
        <f t="shared" si="0"/>
        <v>546.8795160632739</v>
      </c>
      <c r="E47" s="3">
        <f t="shared" si="1"/>
        <v>2020.1535396765255</v>
      </c>
      <c r="G47" s="2">
        <v>89</v>
      </c>
      <c r="I47" s="3">
        <v>103.07117030799556</v>
      </c>
      <c r="J47" s="3">
        <v>104.42941595639945</v>
      </c>
      <c r="K47" s="3">
        <v>107.82683866882942</v>
      </c>
      <c r="L47" s="3"/>
      <c r="M47" s="3"/>
      <c r="Q47" s="3"/>
      <c r="R47" s="3"/>
      <c r="S47" s="3"/>
    </row>
    <row r="48" spans="2:19" ht="9" customHeight="1">
      <c r="B48" s="2">
        <v>1990</v>
      </c>
      <c r="C48" s="3">
        <f t="shared" si="2"/>
        <v>389.1528817926591</v>
      </c>
      <c r="D48" s="3">
        <f t="shared" si="0"/>
        <v>566.1822575556134</v>
      </c>
      <c r="E48" s="3">
        <f t="shared" si="1"/>
        <v>2132.0043093629297</v>
      </c>
      <c r="G48" s="2">
        <v>90</v>
      </c>
      <c r="I48" s="3">
        <v>100.66466096757568</v>
      </c>
      <c r="J48" s="3">
        <v>103.52961501123517</v>
      </c>
      <c r="K48" s="3">
        <v>105.53674596953229</v>
      </c>
      <c r="L48" s="3"/>
      <c r="M48" s="3"/>
      <c r="Q48" s="3"/>
      <c r="R48" s="3"/>
      <c r="S48" s="3"/>
    </row>
    <row r="49" spans="2:19" ht="9" customHeight="1">
      <c r="B49" s="2">
        <v>1991</v>
      </c>
      <c r="C49" s="3">
        <f>+C48*I49/100</f>
        <v>402.14629256908864</v>
      </c>
      <c r="D49" s="3">
        <f aca="true" t="shared" si="3" ref="D49:E64">+D48*J49/100</f>
        <v>584.6071724063987</v>
      </c>
      <c r="E49" s="3">
        <f t="shared" si="3"/>
        <v>2208.8951164899217</v>
      </c>
      <c r="G49" s="2">
        <v>91</v>
      </c>
      <c r="I49" s="7">
        <v>103.33889619847461</v>
      </c>
      <c r="J49" s="7">
        <v>103.25423741293685</v>
      </c>
      <c r="K49" s="7">
        <v>103.60650336349312</v>
      </c>
      <c r="L49" s="3"/>
      <c r="M49" s="3"/>
      <c r="Q49" s="3"/>
      <c r="R49" s="3"/>
      <c r="S49" s="3"/>
    </row>
    <row r="50" spans="2:19" ht="9" customHeight="1">
      <c r="B50" s="2">
        <v>1992</v>
      </c>
      <c r="C50" s="3">
        <f aca="true" t="shared" si="4" ref="C50:C65">+C49*I50/100</f>
        <v>426.27021376860256</v>
      </c>
      <c r="D50" s="3">
        <f t="shared" si="3"/>
        <v>609.8332257463635</v>
      </c>
      <c r="E50" s="3">
        <f t="shared" si="3"/>
        <v>2311.7156523847607</v>
      </c>
      <c r="G50" s="2">
        <v>92</v>
      </c>
      <c r="I50" s="7">
        <v>105.99879239104746</v>
      </c>
      <c r="J50" s="7">
        <v>104.31504342242802</v>
      </c>
      <c r="K50" s="7">
        <v>104.65484011111525</v>
      </c>
      <c r="L50" s="3"/>
      <c r="M50" s="3"/>
      <c r="Q50" s="3"/>
      <c r="R50" s="3"/>
      <c r="S50" s="3"/>
    </row>
    <row r="51" spans="2:19" ht="9" customHeight="1">
      <c r="B51" s="2">
        <v>1993</v>
      </c>
      <c r="C51" s="3">
        <f t="shared" si="4"/>
        <v>430.51330627441644</v>
      </c>
      <c r="D51" s="3">
        <f t="shared" si="3"/>
        <v>631.4031873456499</v>
      </c>
      <c r="E51" s="3">
        <f t="shared" si="3"/>
        <v>2405.411623790066</v>
      </c>
      <c r="G51" s="2">
        <v>93</v>
      </c>
      <c r="I51" s="7">
        <v>100.99539971801015</v>
      </c>
      <c r="J51" s="7">
        <v>103.53702630303349</v>
      </c>
      <c r="K51" s="7">
        <v>104.05309239951933</v>
      </c>
      <c r="L51" s="3"/>
      <c r="M51" s="3"/>
      <c r="Q51" s="3"/>
      <c r="R51" s="3"/>
      <c r="S51" s="3"/>
    </row>
    <row r="52" spans="2:19" ht="9" customHeight="1">
      <c r="B52" s="2">
        <v>1994</v>
      </c>
      <c r="C52" s="3">
        <f t="shared" si="4"/>
        <v>467.93891980104615</v>
      </c>
      <c r="D52" s="3">
        <f t="shared" si="3"/>
        <v>673.9741195135971</v>
      </c>
      <c r="E52" s="3">
        <f t="shared" si="3"/>
        <v>2672.941030108126</v>
      </c>
      <c r="G52" s="2">
        <v>94</v>
      </c>
      <c r="I52" s="7">
        <v>108.69325360707295</v>
      </c>
      <c r="J52" s="7">
        <v>106.74227387842477</v>
      </c>
      <c r="K52" s="7">
        <v>111.12198027448332</v>
      </c>
      <c r="L52" s="3"/>
      <c r="M52" s="3"/>
      <c r="Q52" s="3"/>
      <c r="R52" s="3"/>
      <c r="S52" s="3"/>
    </row>
    <row r="53" spans="2:19" ht="9" customHeight="1">
      <c r="B53" s="2">
        <v>1995</v>
      </c>
      <c r="C53" s="3">
        <f t="shared" si="4"/>
        <v>489.62837244532363</v>
      </c>
      <c r="D53" s="3">
        <f t="shared" si="3"/>
        <v>697.9087031231561</v>
      </c>
      <c r="E53" s="3">
        <f t="shared" si="3"/>
        <v>2914.4733418121255</v>
      </c>
      <c r="G53" s="2">
        <v>95</v>
      </c>
      <c r="I53" s="7">
        <v>104.63510337064915</v>
      </c>
      <c r="J53" s="7">
        <v>103.55126152719818</v>
      </c>
      <c r="K53" s="7">
        <v>109.0362005365389</v>
      </c>
      <c r="L53" s="3"/>
      <c r="M53" s="3"/>
      <c r="Q53" s="3"/>
      <c r="R53" s="3"/>
      <c r="S53" s="3"/>
    </row>
    <row r="54" spans="2:19" ht="9" customHeight="1">
      <c r="B54" s="2">
        <v>1996</v>
      </c>
      <c r="C54" s="3">
        <f t="shared" si="4"/>
        <v>508.82732020514214</v>
      </c>
      <c r="D54" s="3">
        <f t="shared" si="3"/>
        <v>724.8725884074042</v>
      </c>
      <c r="E54" s="3">
        <f t="shared" si="3"/>
        <v>3070.0289477566303</v>
      </c>
      <c r="G54" s="2">
        <v>96</v>
      </c>
      <c r="I54" s="7">
        <v>103.92112647883012</v>
      </c>
      <c r="J54" s="7">
        <v>103.86352615515241</v>
      </c>
      <c r="K54" s="7">
        <v>105.33734873168493</v>
      </c>
      <c r="L54" s="3"/>
      <c r="M54" s="3"/>
      <c r="Q54" s="3"/>
      <c r="R54" s="3"/>
      <c r="S54" s="3"/>
    </row>
    <row r="55" spans="2:19" ht="9" customHeight="1">
      <c r="B55" s="2">
        <v>1997</v>
      </c>
      <c r="C55" s="3">
        <f t="shared" si="4"/>
        <v>539.0005276790046</v>
      </c>
      <c r="D55" s="3">
        <f t="shared" si="3"/>
        <v>776.0006456825525</v>
      </c>
      <c r="E55" s="3">
        <f t="shared" si="3"/>
        <v>3406.2985031708454</v>
      </c>
      <c r="G55" s="2">
        <v>97</v>
      </c>
      <c r="I55" s="7">
        <v>105.92995035362834</v>
      </c>
      <c r="J55" s="7">
        <v>107.0533853939049</v>
      </c>
      <c r="K55" s="7">
        <v>110.95330243253693</v>
      </c>
      <c r="L55" s="3"/>
      <c r="M55" s="3"/>
      <c r="Q55" s="3"/>
      <c r="R55" s="3"/>
      <c r="S55" s="3"/>
    </row>
    <row r="56" spans="2:19" ht="9" customHeight="1">
      <c r="B56" s="2">
        <v>1998</v>
      </c>
      <c r="C56" s="3">
        <f t="shared" si="4"/>
        <v>546.9449855385944</v>
      </c>
      <c r="D56" s="3">
        <f t="shared" si="3"/>
        <v>795.7573917071717</v>
      </c>
      <c r="E56" s="3">
        <f t="shared" si="3"/>
        <v>3570.0415418821217</v>
      </c>
      <c r="G56" s="2">
        <v>98</v>
      </c>
      <c r="I56" s="7">
        <v>101.4739239484235</v>
      </c>
      <c r="J56" s="7">
        <v>102.54597030743982</v>
      </c>
      <c r="K56" s="7">
        <v>104.80706663138453</v>
      </c>
      <c r="L56" s="3"/>
      <c r="M56" s="3"/>
      <c r="Q56" s="3"/>
      <c r="R56" s="3"/>
      <c r="S56" s="3"/>
    </row>
    <row r="57" spans="2:19" ht="9" customHeight="1">
      <c r="B57" s="2">
        <v>1999</v>
      </c>
      <c r="C57" s="3">
        <f t="shared" si="4"/>
        <v>552.4529487846941</v>
      </c>
      <c r="D57" s="3">
        <f t="shared" si="3"/>
        <v>789.9066838942897</v>
      </c>
      <c r="E57" s="3">
        <f t="shared" si="3"/>
        <v>3751.0084058175767</v>
      </c>
      <c r="G57" s="2">
        <v>99</v>
      </c>
      <c r="I57" s="7">
        <v>101.00704154745577</v>
      </c>
      <c r="J57" s="7">
        <v>99.26476236678994</v>
      </c>
      <c r="K57" s="7">
        <v>105.06904084483143</v>
      </c>
      <c r="Q57" s="3"/>
      <c r="R57" s="3"/>
      <c r="S57" s="3"/>
    </row>
    <row r="58" spans="2:19" ht="9" customHeight="1">
      <c r="B58" s="2">
        <v>2000</v>
      </c>
      <c r="C58" s="3">
        <f t="shared" si="4"/>
        <v>574.6776809836642</v>
      </c>
      <c r="D58" s="3">
        <f t="shared" si="3"/>
        <v>817.6242552041623</v>
      </c>
      <c r="E58" s="3">
        <f t="shared" si="3"/>
        <v>4261.603410171431</v>
      </c>
      <c r="G58" s="4" t="s">
        <v>9</v>
      </c>
      <c r="I58" s="7">
        <v>104.02291855765472</v>
      </c>
      <c r="J58" s="7">
        <v>103.5089678154416</v>
      </c>
      <c r="K58" s="7">
        <v>113.61220634861694</v>
      </c>
      <c r="Q58" s="3"/>
      <c r="R58" s="3"/>
      <c r="S58" s="3"/>
    </row>
    <row r="59" spans="2:19" ht="9" customHeight="1">
      <c r="B59" s="2">
        <v>2001</v>
      </c>
      <c r="C59" s="3">
        <f t="shared" si="4"/>
        <v>584.0540979683193</v>
      </c>
      <c r="D59" s="3">
        <f t="shared" si="3"/>
        <v>817.0883134254053</v>
      </c>
      <c r="E59" s="3">
        <f t="shared" si="3"/>
        <v>4237.050200227795</v>
      </c>
      <c r="G59" s="5" t="s">
        <v>19</v>
      </c>
      <c r="I59" s="7">
        <v>101.63159581360559</v>
      </c>
      <c r="J59" s="7">
        <v>99.93445133564157</v>
      </c>
      <c r="K59" s="7">
        <v>99.4238504248182</v>
      </c>
      <c r="Q59" s="3"/>
      <c r="R59" s="3"/>
      <c r="S59" s="3"/>
    </row>
    <row r="60" spans="2:19" ht="9.75" customHeight="1">
      <c r="B60" s="2">
        <v>2002</v>
      </c>
      <c r="C60" s="3">
        <f t="shared" si="4"/>
        <v>603.7127051957963</v>
      </c>
      <c r="D60" s="3">
        <f t="shared" si="3"/>
        <v>833.3392635429647</v>
      </c>
      <c r="E60" s="3">
        <f t="shared" si="3"/>
        <v>4397.200997073492</v>
      </c>
      <c r="G60" s="4" t="s">
        <v>20</v>
      </c>
      <c r="I60" s="7">
        <v>103.36588807370089</v>
      </c>
      <c r="J60" s="7">
        <v>101.98888539348114</v>
      </c>
      <c r="K60" s="7">
        <v>103.77977105008306</v>
      </c>
      <c r="Q60" s="3"/>
      <c r="R60" s="3"/>
      <c r="S60" s="3"/>
    </row>
    <row r="61" spans="2:19" ht="9.75" customHeight="1">
      <c r="B61" s="2">
        <v>2003</v>
      </c>
      <c r="C61" s="3">
        <f t="shared" si="4"/>
        <v>626.6369507779971</v>
      </c>
      <c r="D61" s="3">
        <f t="shared" si="3"/>
        <v>878.3065933658839</v>
      </c>
      <c r="E61" s="3">
        <f t="shared" si="3"/>
        <v>4646.438540791435</v>
      </c>
      <c r="G61" s="5" t="s">
        <v>21</v>
      </c>
      <c r="I61" s="7">
        <v>103.79721105501102</v>
      </c>
      <c r="J61" s="7">
        <v>105.39604117916386</v>
      </c>
      <c r="K61" s="7">
        <v>105.6680953152658</v>
      </c>
      <c r="Q61" s="3"/>
      <c r="R61" s="3"/>
      <c r="S61" s="3"/>
    </row>
    <row r="62" spans="2:19" ht="9.75" customHeight="1">
      <c r="B62" s="2">
        <v>2004</v>
      </c>
      <c r="C62" s="3">
        <f t="shared" si="4"/>
        <v>649.016882650722</v>
      </c>
      <c r="D62" s="3">
        <f t="shared" si="3"/>
        <v>933.4467696512315</v>
      </c>
      <c r="E62" s="3">
        <f t="shared" si="3"/>
        <v>5164.6544339044685</v>
      </c>
      <c r="G62" s="4" t="s">
        <v>22</v>
      </c>
      <c r="I62" s="7">
        <v>103.57143507814841</v>
      </c>
      <c r="J62" s="7">
        <v>106.27801005956668</v>
      </c>
      <c r="K62" s="7">
        <v>111.15296992661318</v>
      </c>
      <c r="Q62" s="3"/>
      <c r="R62" s="3"/>
      <c r="S62" s="3"/>
    </row>
    <row r="63" spans="2:11" ht="9.75" customHeight="1">
      <c r="B63" s="2">
        <v>2007</v>
      </c>
      <c r="C63" s="3">
        <f t="shared" si="4"/>
        <v>686.5422279632465</v>
      </c>
      <c r="D63" s="3">
        <f t="shared" si="3"/>
        <v>966.4223542517445</v>
      </c>
      <c r="E63" s="3">
        <f t="shared" si="3"/>
        <v>5547.388649458542</v>
      </c>
      <c r="G63" s="5" t="s">
        <v>23</v>
      </c>
      <c r="I63" s="7">
        <v>105.78187506606348</v>
      </c>
      <c r="J63" s="7">
        <v>103.53266899330895</v>
      </c>
      <c r="K63" s="7">
        <v>107.41064519324921</v>
      </c>
    </row>
    <row r="64" spans="2:11" ht="9.75" customHeight="1">
      <c r="B64" s="2">
        <v>2006</v>
      </c>
      <c r="C64" s="3">
        <f t="shared" si="4"/>
        <v>729.1597136567725</v>
      </c>
      <c r="D64" s="3">
        <f t="shared" si="3"/>
        <v>1000.7775719252975</v>
      </c>
      <c r="E64" s="3">
        <f t="shared" si="3"/>
        <v>6115.125744627259</v>
      </c>
      <c r="G64" s="4" t="s">
        <v>24</v>
      </c>
      <c r="I64" s="7">
        <v>106.20755489723604</v>
      </c>
      <c r="J64" s="7">
        <v>103.55488648647336</v>
      </c>
      <c r="K64" s="7">
        <v>110.23431259362243</v>
      </c>
    </row>
    <row r="65" spans="2:11" ht="9" customHeight="1">
      <c r="B65" s="2">
        <v>2007</v>
      </c>
      <c r="C65" s="3">
        <f t="shared" si="4"/>
        <v>763.2233848628834</v>
      </c>
      <c r="D65" s="3">
        <f>+D64*J65/100</f>
        <v>1032.0781116055434</v>
      </c>
      <c r="E65" s="3">
        <f>+E64*K65/100</f>
        <v>6559.111635165387</v>
      </c>
      <c r="I65" s="7">
        <v>104.67163374060806</v>
      </c>
      <c r="J65" s="7">
        <v>103.12762201695128</v>
      </c>
      <c r="K65" s="7">
        <v>107.26045398049602</v>
      </c>
    </row>
    <row r="66" spans="3:5" ht="9" customHeight="1">
      <c r="C66" s="3"/>
      <c r="D66" s="3"/>
      <c r="E66" s="3"/>
    </row>
    <row r="67" ht="9" customHeight="1">
      <c r="B67" s="2" t="s">
        <v>3</v>
      </c>
    </row>
    <row r="68" spans="3:5" ht="9" customHeight="1">
      <c r="C68" s="1" t="s">
        <v>4</v>
      </c>
      <c r="D68" s="2" t="s">
        <v>10</v>
      </c>
      <c r="E68" s="1" t="s">
        <v>2</v>
      </c>
    </row>
    <row r="69" spans="2:13" ht="9" customHeight="1">
      <c r="B69" s="1" t="s">
        <v>25</v>
      </c>
      <c r="C69" s="6">
        <f>+(POWER(C31/C8,1/(1973-1950))-1)*100</f>
        <v>4.274987774101269</v>
      </c>
      <c r="D69" s="6">
        <f>+(POWER(D31/D8,1/(1973-1950))-1)*100</f>
        <v>7.4077488028289284</v>
      </c>
      <c r="E69" s="6">
        <f>+(POWER(E31/E8,1/(1973-1950))-1)*100</f>
        <v>9.786224843349922</v>
      </c>
      <c r="I69" s="7"/>
      <c r="K69" s="3"/>
      <c r="L69" s="3"/>
      <c r="M69" s="3"/>
    </row>
    <row r="70" spans="2:13" ht="9" customHeight="1">
      <c r="B70" s="1" t="s">
        <v>26</v>
      </c>
      <c r="C70" s="6">
        <f>+(POWER(C48/C31,1/(1990-1973))-1)*100</f>
        <v>2.356702345525674</v>
      </c>
      <c r="D70" s="6">
        <f>+(POWER(D48/D31,1/(1990-1973))-1)*100</f>
        <v>0.5315049910011416</v>
      </c>
      <c r="E70" s="6">
        <f>+(POWER(E48/E31,1/(1990-1973))-1)*100</f>
        <v>5.51279965912026</v>
      </c>
      <c r="I70" s="7"/>
      <c r="K70" s="3"/>
      <c r="L70" s="3"/>
      <c r="M70" s="3"/>
    </row>
    <row r="71" spans="2:13" ht="9" customHeight="1">
      <c r="B71" s="1" t="s">
        <v>31</v>
      </c>
      <c r="C71" s="20">
        <f>+(POWER(C65/C48,1/(2007-1990))-1)*100</f>
        <v>4.041769633909054</v>
      </c>
      <c r="D71" s="20">
        <f>+(POWER(D65/D48,1/(2007-1990))-1)*100</f>
        <v>3.5949551154571324</v>
      </c>
      <c r="E71" s="20">
        <f>+(POWER(E65/E48,1/(2007-1990))-1)*100</f>
        <v>6.833936728204315</v>
      </c>
      <c r="F71" s="19"/>
      <c r="I71" s="7"/>
      <c r="K71" s="3"/>
      <c r="L71" s="3"/>
      <c r="M71" s="3"/>
    </row>
    <row r="72" spans="2:9" ht="9" customHeight="1">
      <c r="B72" s="2" t="s">
        <v>32</v>
      </c>
      <c r="C72" s="20">
        <f>+(POWER(C65/C8,1/(2007-1950))-1)*100</f>
        <v>3.629909048101765</v>
      </c>
      <c r="D72" s="20">
        <f>+(POWER(D65/D8,1/(2007-1950))-1)*100</f>
        <v>4.180018690220799</v>
      </c>
      <c r="E72" s="20">
        <f>+(POWER(E65/E8,1/(2007-1950))-1)*100</f>
        <v>7.615412342411632</v>
      </c>
      <c r="I72" s="2">
        <f>(C72+D72+E72)/3</f>
        <v>5.141780026911398</v>
      </c>
    </row>
  </sheetData>
  <printOptions/>
  <pageMargins left="0.787" right="0.787" top="0.767" bottom="0.767" header="0.5" footer="0.5"/>
  <pageSetup horizontalDpi="1693" verticalDpi="1693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meach</cp:lastModifiedBy>
  <cp:lastPrinted>2008-08-28T14:52:07Z</cp:lastPrinted>
  <dcterms:created xsi:type="dcterms:W3CDTF">1998-09-04T09:29:17Z</dcterms:created>
  <dcterms:modified xsi:type="dcterms:W3CDTF">2008-10-01T09:36:02Z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-100480348</vt:i4>
  </property>
  <property fmtid="{D5CDD505-2E9C-101B-9397-08002B2CF9AE}" pid="3" name="_EmailSubject">
    <vt:lpwstr>Tables and charts with indices</vt:lpwstr>
  </property>
  <property fmtid="{D5CDD505-2E9C-101B-9397-08002B2CF9AE}" pid="4" name="_AuthorEmail">
    <vt:lpwstr>Yann.Marcus@wto.org</vt:lpwstr>
  </property>
  <property fmtid="{D5CDD505-2E9C-101B-9397-08002B2CF9AE}" pid="5" name="_AuthorEmailDisplayName">
    <vt:lpwstr>Marcus, Yann</vt:lpwstr>
  </property>
  <property fmtid="{D5CDD505-2E9C-101B-9397-08002B2CF9AE}" pid="6" name="_PreviousAdHocReviewCycleID">
    <vt:i4>-1587350192</vt:i4>
  </property>
  <property fmtid="{D5CDD505-2E9C-101B-9397-08002B2CF9AE}" pid="7" name="_ReviewingToolsShownOnce">
    <vt:lpwstr/>
  </property>
</Properties>
</file>